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steph\Documents\Anatoc Media\Retire Before Dad\Post Photos\"/>
    </mc:Choice>
  </mc:AlternateContent>
  <xr:revisionPtr revIDLastSave="0" documentId="13_ncr:1_{554AD1BE-8319-4862-881B-36D08068C0AD}" xr6:coauthVersionLast="45" xr6:coauthVersionMax="45" xr10:uidLastSave="{00000000-0000-0000-0000-000000000000}"/>
  <bookViews>
    <workbookView xWindow="-120" yWindow="-120" windowWidth="29040" windowHeight="15840" activeTab="2" xr2:uid="{DEA0FC39-AFD0-4379-96C6-9E520B8316D7}"/>
  </bookViews>
  <sheets>
    <sheet name="Current Mortgage" sheetId="3" r:id="rId1"/>
    <sheet name="New Mortgage" sheetId="2" r:id="rId2"/>
    <sheet name="Side-by-Side" sheetId="4" r:id="rId3"/>
    <sheet name="Breakeven Chart" sheetId="6" r:id="rId4"/>
    <sheet name="Interest Char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9" l="1"/>
  <c r="H6" i="9"/>
  <c r="F7" i="9"/>
  <c r="H7" i="9"/>
  <c r="F8" i="9"/>
  <c r="H8" i="9"/>
  <c r="F9" i="9"/>
  <c r="H9" i="9"/>
  <c r="K9" i="9" s="1"/>
  <c r="F10" i="9"/>
  <c r="H10" i="9"/>
  <c r="F11" i="9"/>
  <c r="H11" i="9"/>
  <c r="F12" i="9"/>
  <c r="H12" i="9"/>
  <c r="F13" i="9"/>
  <c r="H13" i="9"/>
  <c r="K13" i="9" s="1"/>
  <c r="F14" i="9"/>
  <c r="H14" i="9"/>
  <c r="F15" i="9"/>
  <c r="H15" i="9"/>
  <c r="F16" i="9"/>
  <c r="H16" i="9"/>
  <c r="F17" i="9"/>
  <c r="H17" i="9"/>
  <c r="F18" i="9"/>
  <c r="H18" i="9"/>
  <c r="F19" i="9"/>
  <c r="H19" i="9"/>
  <c r="F20" i="9"/>
  <c r="H20" i="9"/>
  <c r="F21" i="9"/>
  <c r="H21" i="9"/>
  <c r="F22" i="9"/>
  <c r="H22" i="9"/>
  <c r="F23" i="9"/>
  <c r="H23" i="9"/>
  <c r="F24" i="9"/>
  <c r="H24" i="9"/>
  <c r="F25" i="9"/>
  <c r="H25" i="9"/>
  <c r="K25" i="9" s="1"/>
  <c r="F26" i="9"/>
  <c r="H26" i="9"/>
  <c r="F27" i="9"/>
  <c r="H27" i="9"/>
  <c r="F28" i="9"/>
  <c r="H28" i="9"/>
  <c r="F29" i="9"/>
  <c r="H29" i="9"/>
  <c r="F30" i="9"/>
  <c r="H30" i="9"/>
  <c r="F31" i="9"/>
  <c r="H31" i="9"/>
  <c r="F32" i="9"/>
  <c r="H32" i="9"/>
  <c r="F33" i="9"/>
  <c r="H33" i="9"/>
  <c r="K33" i="9" s="1"/>
  <c r="F34" i="9"/>
  <c r="H34" i="9"/>
  <c r="F35" i="9"/>
  <c r="H35" i="9"/>
  <c r="F36" i="9"/>
  <c r="H36" i="9"/>
  <c r="F37" i="9"/>
  <c r="H37" i="9"/>
  <c r="F38" i="9"/>
  <c r="H38" i="9"/>
  <c r="F39" i="9"/>
  <c r="H39" i="9"/>
  <c r="F40" i="9"/>
  <c r="H40" i="9"/>
  <c r="F41" i="9"/>
  <c r="H41" i="9"/>
  <c r="F42" i="9"/>
  <c r="H42" i="9"/>
  <c r="F43" i="9"/>
  <c r="H43" i="9"/>
  <c r="F44" i="9"/>
  <c r="H44" i="9"/>
  <c r="F45" i="9"/>
  <c r="H45" i="9"/>
  <c r="F46" i="9"/>
  <c r="H46" i="9"/>
  <c r="F47" i="9"/>
  <c r="H47" i="9"/>
  <c r="F48" i="9"/>
  <c r="H48" i="9"/>
  <c r="F49" i="9"/>
  <c r="H49" i="9"/>
  <c r="F50" i="9"/>
  <c r="H50" i="9"/>
  <c r="F51" i="9"/>
  <c r="H51" i="9"/>
  <c r="F52" i="9"/>
  <c r="H52" i="9"/>
  <c r="F53" i="9"/>
  <c r="H53" i="9"/>
  <c r="F54" i="9"/>
  <c r="H54" i="9"/>
  <c r="F55" i="9"/>
  <c r="H55" i="9"/>
  <c r="F56" i="9"/>
  <c r="H56" i="9"/>
  <c r="F57" i="9"/>
  <c r="H57" i="9"/>
  <c r="K57" i="9" s="1"/>
  <c r="F58" i="9"/>
  <c r="H58" i="9"/>
  <c r="F59" i="9"/>
  <c r="H59" i="9"/>
  <c r="F60" i="9"/>
  <c r="H60" i="9"/>
  <c r="F61" i="9"/>
  <c r="H61" i="9"/>
  <c r="F62" i="9"/>
  <c r="H62" i="9"/>
  <c r="F63" i="9"/>
  <c r="H63" i="9"/>
  <c r="F64" i="9"/>
  <c r="H64" i="9"/>
  <c r="F65" i="9"/>
  <c r="H65" i="9"/>
  <c r="F66" i="9"/>
  <c r="H66" i="9"/>
  <c r="F67" i="9"/>
  <c r="H67" i="9"/>
  <c r="F68" i="9"/>
  <c r="H68" i="9"/>
  <c r="F69" i="9"/>
  <c r="H69" i="9"/>
  <c r="F70" i="9"/>
  <c r="H70" i="9"/>
  <c r="F71" i="9"/>
  <c r="H71" i="9"/>
  <c r="F72" i="9"/>
  <c r="H72" i="9"/>
  <c r="F73" i="9"/>
  <c r="H73" i="9"/>
  <c r="F74" i="9"/>
  <c r="H74" i="9"/>
  <c r="F75" i="9"/>
  <c r="H75" i="9"/>
  <c r="F76" i="9"/>
  <c r="H76" i="9"/>
  <c r="F77" i="9"/>
  <c r="H77" i="9"/>
  <c r="F78" i="9"/>
  <c r="H78" i="9"/>
  <c r="F79" i="9"/>
  <c r="H79" i="9"/>
  <c r="F80" i="9"/>
  <c r="H80" i="9"/>
  <c r="F81" i="9"/>
  <c r="H81" i="9"/>
  <c r="F82" i="9"/>
  <c r="H82" i="9"/>
  <c r="F83" i="9"/>
  <c r="H83" i="9"/>
  <c r="F84" i="9"/>
  <c r="H84" i="9"/>
  <c r="F85" i="9"/>
  <c r="H85" i="9"/>
  <c r="F86" i="9"/>
  <c r="H86" i="9"/>
  <c r="F87" i="9"/>
  <c r="H87" i="9"/>
  <c r="F88" i="9"/>
  <c r="H88" i="9"/>
  <c r="F89" i="9"/>
  <c r="H89" i="9"/>
  <c r="F90" i="9"/>
  <c r="H90" i="9"/>
  <c r="F91" i="9"/>
  <c r="H91" i="9"/>
  <c r="F92" i="9"/>
  <c r="H92" i="9"/>
  <c r="F93" i="9"/>
  <c r="H93" i="9"/>
  <c r="F94" i="9"/>
  <c r="H94" i="9"/>
  <c r="F95" i="9"/>
  <c r="H95" i="9"/>
  <c r="F96" i="9"/>
  <c r="H96" i="9"/>
  <c r="F97" i="9"/>
  <c r="H97" i="9"/>
  <c r="K97" i="9" s="1"/>
  <c r="F98" i="9"/>
  <c r="H98" i="9"/>
  <c r="F99" i="9"/>
  <c r="H99" i="9"/>
  <c r="F100" i="9"/>
  <c r="H100" i="9"/>
  <c r="F101" i="9"/>
  <c r="H101" i="9"/>
  <c r="F102" i="9"/>
  <c r="H102" i="9"/>
  <c r="F103" i="9"/>
  <c r="H103" i="9"/>
  <c r="F104" i="9"/>
  <c r="H104" i="9"/>
  <c r="F105" i="9"/>
  <c r="H105" i="9"/>
  <c r="F106" i="9"/>
  <c r="H106" i="9"/>
  <c r="F107" i="9"/>
  <c r="H107" i="9"/>
  <c r="F108" i="9"/>
  <c r="H108" i="9"/>
  <c r="F109" i="9"/>
  <c r="H109" i="9"/>
  <c r="F110" i="9"/>
  <c r="H110" i="9"/>
  <c r="F111" i="9"/>
  <c r="H111" i="9"/>
  <c r="F112" i="9"/>
  <c r="H112" i="9"/>
  <c r="F113" i="9"/>
  <c r="H113" i="9"/>
  <c r="F114" i="9"/>
  <c r="H114" i="9"/>
  <c r="F115" i="9"/>
  <c r="H115" i="9"/>
  <c r="F116" i="9"/>
  <c r="H116" i="9"/>
  <c r="F117" i="9"/>
  <c r="H117" i="9"/>
  <c r="F118" i="9"/>
  <c r="H118" i="9"/>
  <c r="F119" i="9"/>
  <c r="H119" i="9"/>
  <c r="F120" i="9"/>
  <c r="H120" i="9"/>
  <c r="F121" i="9"/>
  <c r="H121" i="9"/>
  <c r="F122" i="9"/>
  <c r="H122" i="9"/>
  <c r="F123" i="9"/>
  <c r="H123" i="9"/>
  <c r="F124" i="9"/>
  <c r="H124" i="9"/>
  <c r="F125" i="9"/>
  <c r="H125" i="9"/>
  <c r="F126" i="9"/>
  <c r="H126" i="9"/>
  <c r="F127" i="9"/>
  <c r="H127" i="9"/>
  <c r="F128" i="9"/>
  <c r="H128" i="9"/>
  <c r="F129" i="9"/>
  <c r="H129" i="9"/>
  <c r="F130" i="9"/>
  <c r="H130" i="9"/>
  <c r="F131" i="9"/>
  <c r="H131" i="9"/>
  <c r="F132" i="9"/>
  <c r="H132" i="9"/>
  <c r="F133" i="9"/>
  <c r="H133" i="9"/>
  <c r="F134" i="9"/>
  <c r="H134" i="9"/>
  <c r="F135" i="9"/>
  <c r="H135" i="9"/>
  <c r="F136" i="9"/>
  <c r="H136" i="9"/>
  <c r="F137" i="9"/>
  <c r="H137" i="9"/>
  <c r="F138" i="9"/>
  <c r="H138" i="9"/>
  <c r="F139" i="9"/>
  <c r="H139" i="9"/>
  <c r="F140" i="9"/>
  <c r="H140" i="9"/>
  <c r="F141" i="9"/>
  <c r="H141" i="9"/>
  <c r="F142" i="9"/>
  <c r="H142" i="9"/>
  <c r="F143" i="9"/>
  <c r="H143" i="9"/>
  <c r="F144" i="9"/>
  <c r="H144" i="9"/>
  <c r="F145" i="9"/>
  <c r="H145" i="9"/>
  <c r="K145" i="9" s="1"/>
  <c r="F146" i="9"/>
  <c r="H146" i="9"/>
  <c r="F147" i="9"/>
  <c r="H147" i="9"/>
  <c r="F148" i="9"/>
  <c r="H148" i="9"/>
  <c r="F149" i="9"/>
  <c r="H149" i="9"/>
  <c r="F150" i="9"/>
  <c r="H150" i="9"/>
  <c r="F151" i="9"/>
  <c r="H151" i="9"/>
  <c r="F152" i="9"/>
  <c r="H152" i="9"/>
  <c r="F153" i="9"/>
  <c r="H153" i="9"/>
  <c r="F154" i="9"/>
  <c r="H154" i="9"/>
  <c r="F155" i="9"/>
  <c r="H155" i="9"/>
  <c r="F156" i="9"/>
  <c r="H156" i="9"/>
  <c r="F157" i="9"/>
  <c r="H157" i="9"/>
  <c r="F158" i="9"/>
  <c r="H158" i="9"/>
  <c r="F159" i="9"/>
  <c r="H159" i="9"/>
  <c r="F160" i="9"/>
  <c r="H160" i="9"/>
  <c r="F161" i="9"/>
  <c r="H161" i="9"/>
  <c r="F162" i="9"/>
  <c r="H162" i="9"/>
  <c r="F163" i="9"/>
  <c r="H163" i="9"/>
  <c r="F164" i="9"/>
  <c r="H164" i="9"/>
  <c r="F165" i="9"/>
  <c r="H165" i="9"/>
  <c r="F166" i="9"/>
  <c r="H166" i="9"/>
  <c r="F167" i="9"/>
  <c r="H167" i="9"/>
  <c r="F168" i="9"/>
  <c r="H168" i="9"/>
  <c r="F169" i="9"/>
  <c r="H169" i="9"/>
  <c r="K169" i="9" s="1"/>
  <c r="F170" i="9"/>
  <c r="H170" i="9"/>
  <c r="F171" i="9"/>
  <c r="H171" i="9"/>
  <c r="F172" i="9"/>
  <c r="H172" i="9"/>
  <c r="F173" i="9"/>
  <c r="H173" i="9"/>
  <c r="F174" i="9"/>
  <c r="H174" i="9"/>
  <c r="F175" i="9"/>
  <c r="H175" i="9"/>
  <c r="F176" i="9"/>
  <c r="H176" i="9"/>
  <c r="F177" i="9"/>
  <c r="H177" i="9"/>
  <c r="F178" i="9"/>
  <c r="H178" i="9"/>
  <c r="F179" i="9"/>
  <c r="H179" i="9"/>
  <c r="F180" i="9"/>
  <c r="H180" i="9"/>
  <c r="F181" i="9"/>
  <c r="H181" i="9"/>
  <c r="F182" i="9"/>
  <c r="H182" i="9"/>
  <c r="F183" i="9"/>
  <c r="H183" i="9"/>
  <c r="F184" i="9"/>
  <c r="H184" i="9"/>
  <c r="F185" i="9"/>
  <c r="H185" i="9"/>
  <c r="F186" i="9"/>
  <c r="H186" i="9"/>
  <c r="F187" i="9"/>
  <c r="H187" i="9"/>
  <c r="F188" i="9"/>
  <c r="H188" i="9"/>
  <c r="F189" i="9"/>
  <c r="H189" i="9"/>
  <c r="F190" i="9"/>
  <c r="H190" i="9"/>
  <c r="F191" i="9"/>
  <c r="H191" i="9"/>
  <c r="F192" i="9"/>
  <c r="H192" i="9"/>
  <c r="F193" i="9"/>
  <c r="H193" i="9"/>
  <c r="F194" i="9"/>
  <c r="H194" i="9"/>
  <c r="F195" i="9"/>
  <c r="H195" i="9"/>
  <c r="F196" i="9"/>
  <c r="H196" i="9"/>
  <c r="F197" i="9"/>
  <c r="H197" i="9"/>
  <c r="F198" i="9"/>
  <c r="H198" i="9"/>
  <c r="F199" i="9"/>
  <c r="H199" i="9"/>
  <c r="F200" i="9"/>
  <c r="H200" i="9"/>
  <c r="F201" i="9"/>
  <c r="H201" i="9"/>
  <c r="F202" i="9"/>
  <c r="H202" i="9"/>
  <c r="F203" i="9"/>
  <c r="H203" i="9"/>
  <c r="F204" i="9"/>
  <c r="H204" i="9"/>
  <c r="F205" i="9"/>
  <c r="H205" i="9"/>
  <c r="F206" i="9"/>
  <c r="H206" i="9"/>
  <c r="F207" i="9"/>
  <c r="H207" i="9"/>
  <c r="F208" i="9"/>
  <c r="H208" i="9"/>
  <c r="F209" i="9"/>
  <c r="H209" i="9"/>
  <c r="F210" i="9"/>
  <c r="H210" i="9"/>
  <c r="F211" i="9"/>
  <c r="H211" i="9"/>
  <c r="F212" i="9"/>
  <c r="H212" i="9"/>
  <c r="F213" i="9"/>
  <c r="H213" i="9"/>
  <c r="F214" i="9"/>
  <c r="H214" i="9"/>
  <c r="F215" i="9"/>
  <c r="H215" i="9"/>
  <c r="F216" i="9"/>
  <c r="H216" i="9"/>
  <c r="F217" i="9"/>
  <c r="H217" i="9"/>
  <c r="F218" i="9"/>
  <c r="H218" i="9"/>
  <c r="F219" i="9"/>
  <c r="H219" i="9"/>
  <c r="F220" i="9"/>
  <c r="H220" i="9"/>
  <c r="F221" i="9"/>
  <c r="H221" i="9"/>
  <c r="F222" i="9"/>
  <c r="H222" i="9"/>
  <c r="F223" i="9"/>
  <c r="H223" i="9"/>
  <c r="F224" i="9"/>
  <c r="H224" i="9"/>
  <c r="F225" i="9"/>
  <c r="H225" i="9"/>
  <c r="K225" i="9" s="1"/>
  <c r="F226" i="9"/>
  <c r="H226" i="9"/>
  <c r="F227" i="9"/>
  <c r="H227" i="9"/>
  <c r="F228" i="9"/>
  <c r="H228" i="9"/>
  <c r="F229" i="9"/>
  <c r="H229" i="9"/>
  <c r="F230" i="9"/>
  <c r="H230" i="9"/>
  <c r="F231" i="9"/>
  <c r="H231" i="9"/>
  <c r="F232" i="9"/>
  <c r="H232" i="9"/>
  <c r="F233" i="9"/>
  <c r="H233" i="9"/>
  <c r="F234" i="9"/>
  <c r="H234" i="9"/>
  <c r="F235" i="9"/>
  <c r="H235" i="9"/>
  <c r="F236" i="9"/>
  <c r="H236" i="9"/>
  <c r="F237" i="9"/>
  <c r="H237" i="9"/>
  <c r="F238" i="9"/>
  <c r="H238" i="9"/>
  <c r="F239" i="9"/>
  <c r="H239" i="9"/>
  <c r="F240" i="9"/>
  <c r="H240" i="9"/>
  <c r="F241" i="9"/>
  <c r="H241" i="9"/>
  <c r="F242" i="9"/>
  <c r="H242" i="9"/>
  <c r="F243" i="9"/>
  <c r="H243" i="9"/>
  <c r="F244" i="9"/>
  <c r="H244" i="9"/>
  <c r="F245" i="9"/>
  <c r="H245" i="9"/>
  <c r="F246" i="9"/>
  <c r="H246" i="9"/>
  <c r="F247" i="9"/>
  <c r="H247" i="9"/>
  <c r="F248" i="9"/>
  <c r="H248" i="9"/>
  <c r="F249" i="9"/>
  <c r="H249" i="9"/>
  <c r="F250" i="9"/>
  <c r="H250" i="9"/>
  <c r="F251" i="9"/>
  <c r="H251" i="9"/>
  <c r="F252" i="9"/>
  <c r="H252" i="9"/>
  <c r="F253" i="9"/>
  <c r="H253" i="9"/>
  <c r="F254" i="9"/>
  <c r="H254" i="9"/>
  <c r="F255" i="9"/>
  <c r="H255" i="9"/>
  <c r="F256" i="9"/>
  <c r="H256" i="9"/>
  <c r="F257" i="9"/>
  <c r="H257" i="9"/>
  <c r="F258" i="9"/>
  <c r="H258" i="9"/>
  <c r="F259" i="9"/>
  <c r="H259" i="9"/>
  <c r="F260" i="9"/>
  <c r="H260" i="9"/>
  <c r="F261" i="9"/>
  <c r="H261" i="9"/>
  <c r="F262" i="9"/>
  <c r="H262" i="9"/>
  <c r="F263" i="9"/>
  <c r="H263" i="9"/>
  <c r="F264" i="9"/>
  <c r="H264" i="9"/>
  <c r="F265" i="9"/>
  <c r="H265" i="9"/>
  <c r="F266" i="9"/>
  <c r="H266" i="9"/>
  <c r="F267" i="9"/>
  <c r="H267" i="9"/>
  <c r="F268" i="9"/>
  <c r="H268" i="9"/>
  <c r="F269" i="9"/>
  <c r="H269" i="9"/>
  <c r="F270" i="9"/>
  <c r="H270" i="9"/>
  <c r="F271" i="9"/>
  <c r="H271" i="9"/>
  <c r="F272" i="9"/>
  <c r="H272" i="9"/>
  <c r="F273" i="9"/>
  <c r="H273" i="9"/>
  <c r="F274" i="9"/>
  <c r="H274" i="9"/>
  <c r="F275" i="9"/>
  <c r="H275" i="9"/>
  <c r="F276" i="9"/>
  <c r="H276" i="9"/>
  <c r="F277" i="9"/>
  <c r="H277" i="9"/>
  <c r="F278" i="9"/>
  <c r="H278" i="9"/>
  <c r="F279" i="9"/>
  <c r="H279" i="9"/>
  <c r="F280" i="9"/>
  <c r="H280" i="9"/>
  <c r="F281" i="9"/>
  <c r="H281" i="9"/>
  <c r="F282" i="9"/>
  <c r="H282" i="9"/>
  <c r="F283" i="9"/>
  <c r="H283" i="9"/>
  <c r="F284" i="9"/>
  <c r="H284" i="9"/>
  <c r="F285" i="9"/>
  <c r="H285" i="9"/>
  <c r="F286" i="9"/>
  <c r="H286" i="9"/>
  <c r="F287" i="9"/>
  <c r="H287" i="9"/>
  <c r="F288" i="9"/>
  <c r="H288" i="9"/>
  <c r="F289" i="9"/>
  <c r="H289" i="9"/>
  <c r="F290" i="9"/>
  <c r="H290" i="9"/>
  <c r="F291" i="9"/>
  <c r="H291" i="9"/>
  <c r="F292" i="9"/>
  <c r="H292" i="9"/>
  <c r="F293" i="9"/>
  <c r="H293" i="9"/>
  <c r="F294" i="9"/>
  <c r="H294" i="9"/>
  <c r="F295" i="9"/>
  <c r="H295" i="9"/>
  <c r="F296" i="9"/>
  <c r="H296" i="9"/>
  <c r="F297" i="9"/>
  <c r="H297" i="9"/>
  <c r="F298" i="9"/>
  <c r="H298" i="9"/>
  <c r="F299" i="9"/>
  <c r="H299" i="9"/>
  <c r="F300" i="9"/>
  <c r="H300" i="9"/>
  <c r="F301" i="9"/>
  <c r="H301" i="9"/>
  <c r="F302" i="9"/>
  <c r="H302" i="9"/>
  <c r="F303" i="9"/>
  <c r="H303" i="9"/>
  <c r="F304" i="9"/>
  <c r="H304" i="9"/>
  <c r="F305" i="9"/>
  <c r="H305" i="9"/>
  <c r="F306" i="9"/>
  <c r="H306" i="9"/>
  <c r="F307" i="9"/>
  <c r="H307" i="9"/>
  <c r="F308" i="9"/>
  <c r="H308" i="9"/>
  <c r="F309" i="9"/>
  <c r="H309" i="9"/>
  <c r="F310" i="9"/>
  <c r="H310" i="9"/>
  <c r="F311" i="9"/>
  <c r="H311" i="9"/>
  <c r="F312" i="9"/>
  <c r="H312" i="9"/>
  <c r="F313" i="9"/>
  <c r="H313" i="9"/>
  <c r="F314" i="9"/>
  <c r="H314" i="9"/>
  <c r="F315" i="9"/>
  <c r="H315" i="9"/>
  <c r="F316" i="9"/>
  <c r="H316" i="9"/>
  <c r="F317" i="9"/>
  <c r="H317" i="9"/>
  <c r="F318" i="9"/>
  <c r="H318" i="9"/>
  <c r="F319" i="9"/>
  <c r="H319" i="9"/>
  <c r="F320" i="9"/>
  <c r="H320" i="9"/>
  <c r="F321" i="9"/>
  <c r="H321" i="9"/>
  <c r="F322" i="9"/>
  <c r="H322" i="9"/>
  <c r="F323" i="9"/>
  <c r="H323" i="9"/>
  <c r="F324" i="9"/>
  <c r="H324" i="9"/>
  <c r="F325" i="9"/>
  <c r="H325" i="9"/>
  <c r="F326" i="9"/>
  <c r="H326" i="9"/>
  <c r="F327" i="9"/>
  <c r="H327" i="9"/>
  <c r="F328" i="9"/>
  <c r="H328" i="9"/>
  <c r="F329" i="9"/>
  <c r="H329" i="9"/>
  <c r="F330" i="9"/>
  <c r="H330" i="9"/>
  <c r="F331" i="9"/>
  <c r="H331" i="9"/>
  <c r="F332" i="9"/>
  <c r="H332" i="9"/>
  <c r="F333" i="9"/>
  <c r="H333" i="9"/>
  <c r="F334" i="9"/>
  <c r="H334" i="9"/>
  <c r="F335" i="9"/>
  <c r="H335" i="9"/>
  <c r="F336" i="9"/>
  <c r="H336" i="9"/>
  <c r="F337" i="9"/>
  <c r="H337" i="9"/>
  <c r="F338" i="9"/>
  <c r="H338" i="9"/>
  <c r="F339" i="9"/>
  <c r="H339" i="9"/>
  <c r="F340" i="9"/>
  <c r="H340" i="9"/>
  <c r="F341" i="9"/>
  <c r="H341" i="9"/>
  <c r="F342" i="9"/>
  <c r="H342" i="9"/>
  <c r="F343" i="9"/>
  <c r="H343" i="9"/>
  <c r="F344" i="9"/>
  <c r="H344" i="9"/>
  <c r="F345" i="9"/>
  <c r="H345" i="9"/>
  <c r="K345" i="9" s="1"/>
  <c r="F346" i="9"/>
  <c r="H346" i="9"/>
  <c r="F347" i="9"/>
  <c r="H347" i="9"/>
  <c r="F348" i="9"/>
  <c r="H348" i="9"/>
  <c r="F349" i="9"/>
  <c r="H349" i="9"/>
  <c r="F350" i="9"/>
  <c r="H350" i="9"/>
  <c r="F351" i="9"/>
  <c r="H351" i="9"/>
  <c r="F352" i="9"/>
  <c r="H352" i="9"/>
  <c r="F353" i="9"/>
  <c r="H353" i="9"/>
  <c r="F354" i="9"/>
  <c r="H354" i="9"/>
  <c r="F355" i="9"/>
  <c r="H355" i="9"/>
  <c r="F356" i="9"/>
  <c r="H356" i="9"/>
  <c r="F357" i="9"/>
  <c r="H357" i="9"/>
  <c r="F358" i="9"/>
  <c r="H358" i="9"/>
  <c r="F359" i="9"/>
  <c r="H359" i="9"/>
  <c r="F360" i="9"/>
  <c r="H360" i="9"/>
  <c r="F361" i="9"/>
  <c r="H361" i="9"/>
  <c r="F362" i="9"/>
  <c r="H362" i="9"/>
  <c r="F363" i="9"/>
  <c r="H363" i="9"/>
  <c r="F364" i="9"/>
  <c r="H364" i="9"/>
  <c r="H5" i="9"/>
  <c r="K5" i="9" s="1"/>
  <c r="F5" i="9"/>
  <c r="A6" i="9"/>
  <c r="C6" i="9"/>
  <c r="A7" i="9"/>
  <c r="C7" i="9"/>
  <c r="A8" i="9"/>
  <c r="C8" i="9"/>
  <c r="A9" i="9"/>
  <c r="C9" i="9"/>
  <c r="A10" i="9"/>
  <c r="C10" i="9"/>
  <c r="A11" i="9"/>
  <c r="C11" i="9"/>
  <c r="A12" i="9"/>
  <c r="C12" i="9"/>
  <c r="A13" i="9"/>
  <c r="C13" i="9"/>
  <c r="A14" i="9"/>
  <c r="C14" i="9"/>
  <c r="A15" i="9"/>
  <c r="C15" i="9"/>
  <c r="A16" i="9"/>
  <c r="C16" i="9"/>
  <c r="A17" i="9"/>
  <c r="C17" i="9"/>
  <c r="K17" i="9" s="1"/>
  <c r="A18" i="9"/>
  <c r="C18" i="9"/>
  <c r="A19" i="9"/>
  <c r="C19" i="9"/>
  <c r="A20" i="9"/>
  <c r="C20" i="9"/>
  <c r="A21" i="9"/>
  <c r="C21" i="9"/>
  <c r="K21" i="9" s="1"/>
  <c r="A22" i="9"/>
  <c r="C22" i="9"/>
  <c r="A23" i="9"/>
  <c r="C23" i="9"/>
  <c r="A24" i="9"/>
  <c r="C24" i="9"/>
  <c r="A25" i="9"/>
  <c r="C25" i="9"/>
  <c r="A26" i="9"/>
  <c r="C26" i="9"/>
  <c r="A27" i="9"/>
  <c r="C27" i="9"/>
  <c r="A28" i="9"/>
  <c r="C28" i="9"/>
  <c r="A29" i="9"/>
  <c r="C29" i="9"/>
  <c r="K29" i="9" s="1"/>
  <c r="A30" i="9"/>
  <c r="C30" i="9"/>
  <c r="A31" i="9"/>
  <c r="C31" i="9"/>
  <c r="A32" i="9"/>
  <c r="C32" i="9"/>
  <c r="A33" i="9"/>
  <c r="C33" i="9"/>
  <c r="A34" i="9"/>
  <c r="C34" i="9"/>
  <c r="A35" i="9"/>
  <c r="C35" i="9"/>
  <c r="A36" i="9"/>
  <c r="C36" i="9"/>
  <c r="A37" i="9"/>
  <c r="C37" i="9"/>
  <c r="K37" i="9" s="1"/>
  <c r="A38" i="9"/>
  <c r="C38" i="9"/>
  <c r="A39" i="9"/>
  <c r="C39" i="9"/>
  <c r="A40" i="9"/>
  <c r="C40" i="9"/>
  <c r="A41" i="9"/>
  <c r="C41" i="9"/>
  <c r="A42" i="9"/>
  <c r="C42" i="9"/>
  <c r="A43" i="9"/>
  <c r="C43" i="9"/>
  <c r="A44" i="9"/>
  <c r="C44" i="9"/>
  <c r="A45" i="9"/>
  <c r="C45" i="9"/>
  <c r="K45" i="9" s="1"/>
  <c r="A46" i="9"/>
  <c r="C46" i="9"/>
  <c r="A47" i="9"/>
  <c r="C47" i="9"/>
  <c r="A48" i="9"/>
  <c r="C48" i="9"/>
  <c r="A49" i="9"/>
  <c r="C49" i="9"/>
  <c r="A50" i="9"/>
  <c r="C50" i="9"/>
  <c r="A51" i="9"/>
  <c r="C51" i="9"/>
  <c r="A52" i="9"/>
  <c r="C52" i="9"/>
  <c r="A53" i="9"/>
  <c r="C53" i="9"/>
  <c r="A54" i="9"/>
  <c r="C54" i="9"/>
  <c r="A55" i="9"/>
  <c r="C55" i="9"/>
  <c r="K55" i="9" s="1"/>
  <c r="A56" i="9"/>
  <c r="C56" i="9"/>
  <c r="A57" i="9"/>
  <c r="C57" i="9"/>
  <c r="A58" i="9"/>
  <c r="C58" i="9"/>
  <c r="A59" i="9"/>
  <c r="C59" i="9"/>
  <c r="A60" i="9"/>
  <c r="C60" i="9"/>
  <c r="A61" i="9"/>
  <c r="C61" i="9"/>
  <c r="A62" i="9"/>
  <c r="C62" i="9"/>
  <c r="A63" i="9"/>
  <c r="C63" i="9"/>
  <c r="A64" i="9"/>
  <c r="C64" i="9"/>
  <c r="A65" i="9"/>
  <c r="C65" i="9"/>
  <c r="A66" i="9"/>
  <c r="C66" i="9"/>
  <c r="A67" i="9"/>
  <c r="C67" i="9"/>
  <c r="A68" i="9"/>
  <c r="C68" i="9"/>
  <c r="A69" i="9"/>
  <c r="C69" i="9"/>
  <c r="A70" i="9"/>
  <c r="C70" i="9"/>
  <c r="A71" i="9"/>
  <c r="C71" i="9"/>
  <c r="A72" i="9"/>
  <c r="C72" i="9"/>
  <c r="A73" i="9"/>
  <c r="C73" i="9"/>
  <c r="A74" i="9"/>
  <c r="C74" i="9"/>
  <c r="K74" i="9" s="1"/>
  <c r="A75" i="9"/>
  <c r="C75" i="9"/>
  <c r="A76" i="9"/>
  <c r="C76" i="9"/>
  <c r="A77" i="9"/>
  <c r="C77" i="9"/>
  <c r="A78" i="9"/>
  <c r="C78" i="9"/>
  <c r="A79" i="9"/>
  <c r="C79" i="9"/>
  <c r="A80" i="9"/>
  <c r="C80" i="9"/>
  <c r="A81" i="9"/>
  <c r="C81" i="9"/>
  <c r="K81" i="9" s="1"/>
  <c r="A82" i="9"/>
  <c r="C82" i="9"/>
  <c r="K82" i="9" s="1"/>
  <c r="A83" i="9"/>
  <c r="C83" i="9"/>
  <c r="K83" i="9" s="1"/>
  <c r="A84" i="9"/>
  <c r="C84" i="9"/>
  <c r="A85" i="9"/>
  <c r="C85" i="9"/>
  <c r="A86" i="9"/>
  <c r="C86" i="9"/>
  <c r="A87" i="9"/>
  <c r="C87" i="9"/>
  <c r="A88" i="9"/>
  <c r="C88" i="9"/>
  <c r="A89" i="9"/>
  <c r="C89" i="9"/>
  <c r="A90" i="9"/>
  <c r="C90" i="9"/>
  <c r="K90" i="9" s="1"/>
  <c r="A91" i="9"/>
  <c r="C91" i="9"/>
  <c r="A92" i="9"/>
  <c r="C92" i="9"/>
  <c r="A93" i="9"/>
  <c r="C93" i="9"/>
  <c r="A94" i="9"/>
  <c r="C94" i="9"/>
  <c r="A95" i="9"/>
  <c r="C95" i="9"/>
  <c r="K95" i="9" s="1"/>
  <c r="A96" i="9"/>
  <c r="C96" i="9"/>
  <c r="A97" i="9"/>
  <c r="C97" i="9"/>
  <c r="A98" i="9"/>
  <c r="C98" i="9"/>
  <c r="K98" i="9" s="1"/>
  <c r="A99" i="9"/>
  <c r="C99" i="9"/>
  <c r="K99" i="9" s="1"/>
  <c r="A100" i="9"/>
  <c r="C100" i="9"/>
  <c r="A101" i="9"/>
  <c r="C101" i="9"/>
  <c r="A102" i="9"/>
  <c r="C102" i="9"/>
  <c r="A103" i="9"/>
  <c r="C103" i="9"/>
  <c r="A104" i="9"/>
  <c r="C104" i="9"/>
  <c r="A105" i="9"/>
  <c r="C105" i="9"/>
  <c r="K105" i="9" s="1"/>
  <c r="A106" i="9"/>
  <c r="C106" i="9"/>
  <c r="K106" i="9" s="1"/>
  <c r="A107" i="9"/>
  <c r="C107" i="9"/>
  <c r="K107" i="9" s="1"/>
  <c r="A108" i="9"/>
  <c r="C108" i="9"/>
  <c r="A109" i="9"/>
  <c r="C109" i="9"/>
  <c r="A110" i="9"/>
  <c r="C110" i="9"/>
  <c r="A111" i="9"/>
  <c r="C111" i="9"/>
  <c r="A112" i="9"/>
  <c r="C112" i="9"/>
  <c r="A113" i="9"/>
  <c r="C113" i="9"/>
  <c r="A114" i="9"/>
  <c r="C114" i="9"/>
  <c r="K114" i="9" s="1"/>
  <c r="A115" i="9"/>
  <c r="C115" i="9"/>
  <c r="A116" i="9"/>
  <c r="C116" i="9"/>
  <c r="A117" i="9"/>
  <c r="C117" i="9"/>
  <c r="A118" i="9"/>
  <c r="C118" i="9"/>
  <c r="A119" i="9"/>
  <c r="C119" i="9"/>
  <c r="K119" i="9" s="1"/>
  <c r="A120" i="9"/>
  <c r="C120" i="9"/>
  <c r="A121" i="9"/>
  <c r="C121" i="9"/>
  <c r="A122" i="9"/>
  <c r="C122" i="9"/>
  <c r="K122" i="9" s="1"/>
  <c r="A123" i="9"/>
  <c r="C123" i="9"/>
  <c r="K123" i="9" s="1"/>
  <c r="A124" i="9"/>
  <c r="C124" i="9"/>
  <c r="A125" i="9"/>
  <c r="C125" i="9"/>
  <c r="A126" i="9"/>
  <c r="C126" i="9"/>
  <c r="A127" i="9"/>
  <c r="C127" i="9"/>
  <c r="A128" i="9"/>
  <c r="C128" i="9"/>
  <c r="A129" i="9"/>
  <c r="C129" i="9"/>
  <c r="K129" i="9" s="1"/>
  <c r="A130" i="9"/>
  <c r="C130" i="9"/>
  <c r="A131" i="9"/>
  <c r="C131" i="9"/>
  <c r="K131" i="9" s="1"/>
  <c r="A132" i="9"/>
  <c r="C132" i="9"/>
  <c r="A133" i="9"/>
  <c r="C133" i="9"/>
  <c r="A134" i="9"/>
  <c r="C134" i="9"/>
  <c r="A135" i="9"/>
  <c r="C135" i="9"/>
  <c r="K135" i="9" s="1"/>
  <c r="A136" i="9"/>
  <c r="C136" i="9"/>
  <c r="A137" i="9"/>
  <c r="C137" i="9"/>
  <c r="K137" i="9" s="1"/>
  <c r="A138" i="9"/>
  <c r="C138" i="9"/>
  <c r="A139" i="9"/>
  <c r="C139" i="9"/>
  <c r="A140" i="9"/>
  <c r="C140" i="9"/>
  <c r="A141" i="9"/>
  <c r="C141" i="9"/>
  <c r="A142" i="9"/>
  <c r="C142" i="9"/>
  <c r="A143" i="9"/>
  <c r="C143" i="9"/>
  <c r="K143" i="9" s="1"/>
  <c r="A144" i="9"/>
  <c r="C144" i="9"/>
  <c r="A145" i="9"/>
  <c r="C145" i="9"/>
  <c r="A146" i="9"/>
  <c r="C146" i="9"/>
  <c r="K146" i="9" s="1"/>
  <c r="A147" i="9"/>
  <c r="C147" i="9"/>
  <c r="K147" i="9" s="1"/>
  <c r="A148" i="9"/>
  <c r="C148" i="9"/>
  <c r="A149" i="9"/>
  <c r="C149" i="9"/>
  <c r="A150" i="9"/>
  <c r="C150" i="9"/>
  <c r="A151" i="9"/>
  <c r="C151" i="9"/>
  <c r="A152" i="9"/>
  <c r="C152" i="9"/>
  <c r="A153" i="9"/>
  <c r="C153" i="9"/>
  <c r="K153" i="9" s="1"/>
  <c r="A154" i="9"/>
  <c r="C154" i="9"/>
  <c r="A155" i="9"/>
  <c r="C155" i="9"/>
  <c r="K155" i="9" s="1"/>
  <c r="A156" i="9"/>
  <c r="C156" i="9"/>
  <c r="A157" i="9"/>
  <c r="C157" i="9"/>
  <c r="A158" i="9"/>
  <c r="C158" i="9"/>
  <c r="A159" i="9"/>
  <c r="C159" i="9"/>
  <c r="A160" i="9"/>
  <c r="C160" i="9"/>
  <c r="A161" i="9"/>
  <c r="C161" i="9"/>
  <c r="K161" i="9" s="1"/>
  <c r="A162" i="9"/>
  <c r="C162" i="9"/>
  <c r="K162" i="9" s="1"/>
  <c r="A163" i="9"/>
  <c r="C163" i="9"/>
  <c r="A164" i="9"/>
  <c r="C164" i="9"/>
  <c r="A165" i="9"/>
  <c r="C165" i="9"/>
  <c r="K165" i="9" s="1"/>
  <c r="A166" i="9"/>
  <c r="C166" i="9"/>
  <c r="A167" i="9"/>
  <c r="C167" i="9"/>
  <c r="K167" i="9" s="1"/>
  <c r="A168" i="9"/>
  <c r="C168" i="9"/>
  <c r="A169" i="9"/>
  <c r="C169" i="9"/>
  <c r="A170" i="9"/>
  <c r="C170" i="9"/>
  <c r="K170" i="9" s="1"/>
  <c r="A171" i="9"/>
  <c r="C171" i="9"/>
  <c r="A172" i="9"/>
  <c r="C172" i="9"/>
  <c r="A173" i="9"/>
  <c r="C173" i="9"/>
  <c r="A174" i="9"/>
  <c r="C174" i="9"/>
  <c r="A175" i="9"/>
  <c r="C175" i="9"/>
  <c r="A176" i="9"/>
  <c r="C176" i="9"/>
  <c r="A177" i="9"/>
  <c r="C177" i="9"/>
  <c r="K177" i="9" s="1"/>
  <c r="A178" i="9"/>
  <c r="C178" i="9"/>
  <c r="K178" i="9" s="1"/>
  <c r="A179" i="9"/>
  <c r="C179" i="9"/>
  <c r="A180" i="9"/>
  <c r="C180" i="9"/>
  <c r="A181" i="9"/>
  <c r="C181" i="9"/>
  <c r="A182" i="9"/>
  <c r="C182" i="9"/>
  <c r="A183" i="9"/>
  <c r="C183" i="9"/>
  <c r="K183" i="9" s="1"/>
  <c r="A184" i="9"/>
  <c r="C184" i="9"/>
  <c r="A185" i="9"/>
  <c r="C185" i="9"/>
  <c r="K185" i="9" s="1"/>
  <c r="A186" i="9"/>
  <c r="C186" i="9"/>
  <c r="K186" i="9" s="1"/>
  <c r="A187" i="9"/>
  <c r="C187" i="9"/>
  <c r="A188" i="9"/>
  <c r="C188" i="9"/>
  <c r="A189" i="9"/>
  <c r="C189" i="9"/>
  <c r="A190" i="9"/>
  <c r="C190" i="9"/>
  <c r="A191" i="9"/>
  <c r="C191" i="9"/>
  <c r="A192" i="9"/>
  <c r="C192" i="9"/>
  <c r="A193" i="9"/>
  <c r="C193" i="9"/>
  <c r="K193" i="9" s="1"/>
  <c r="A194" i="9"/>
  <c r="C194" i="9"/>
  <c r="K194" i="9" s="1"/>
  <c r="A195" i="9"/>
  <c r="C195" i="9"/>
  <c r="K195" i="9" s="1"/>
  <c r="A196" i="9"/>
  <c r="C196" i="9"/>
  <c r="A197" i="9"/>
  <c r="C197" i="9"/>
  <c r="A198" i="9"/>
  <c r="C198" i="9"/>
  <c r="A199" i="9"/>
  <c r="C199" i="9"/>
  <c r="A200" i="9"/>
  <c r="C200" i="9"/>
  <c r="A201" i="9"/>
  <c r="C201" i="9"/>
  <c r="K201" i="9" s="1"/>
  <c r="A202" i="9"/>
  <c r="C202" i="9"/>
  <c r="K202" i="9" s="1"/>
  <c r="A203" i="9"/>
  <c r="C203" i="9"/>
  <c r="A204" i="9"/>
  <c r="C204" i="9"/>
  <c r="A205" i="9"/>
  <c r="C205" i="9"/>
  <c r="A206" i="9"/>
  <c r="C206" i="9"/>
  <c r="A207" i="9"/>
  <c r="C207" i="9"/>
  <c r="A208" i="9"/>
  <c r="C208" i="9"/>
  <c r="A209" i="9"/>
  <c r="C209" i="9"/>
  <c r="K209" i="9" s="1"/>
  <c r="A210" i="9"/>
  <c r="C210" i="9"/>
  <c r="K210" i="9" s="1"/>
  <c r="A211" i="9"/>
  <c r="C211" i="9"/>
  <c r="K211" i="9" s="1"/>
  <c r="A212" i="9"/>
  <c r="C212" i="9"/>
  <c r="A213" i="9"/>
  <c r="C213" i="9"/>
  <c r="A214" i="9"/>
  <c r="C214" i="9"/>
  <c r="A215" i="9"/>
  <c r="C215" i="9"/>
  <c r="K215" i="9" s="1"/>
  <c r="A216" i="9"/>
  <c r="C216" i="9"/>
  <c r="A217" i="9"/>
  <c r="C217" i="9"/>
  <c r="K217" i="9" s="1"/>
  <c r="A218" i="9"/>
  <c r="C218" i="9"/>
  <c r="K218" i="9" s="1"/>
  <c r="A219" i="9"/>
  <c r="C219" i="9"/>
  <c r="A220" i="9"/>
  <c r="C220" i="9"/>
  <c r="A221" i="9"/>
  <c r="C221" i="9"/>
  <c r="A222" i="9"/>
  <c r="C222" i="9"/>
  <c r="A223" i="9"/>
  <c r="C223" i="9"/>
  <c r="K223" i="9" s="1"/>
  <c r="A224" i="9"/>
  <c r="C224" i="9"/>
  <c r="A225" i="9"/>
  <c r="C225" i="9"/>
  <c r="A226" i="9"/>
  <c r="C226" i="9"/>
  <c r="K226" i="9" s="1"/>
  <c r="A227" i="9"/>
  <c r="C227" i="9"/>
  <c r="A228" i="9"/>
  <c r="C228" i="9"/>
  <c r="A229" i="9"/>
  <c r="C229" i="9"/>
  <c r="A230" i="9"/>
  <c r="C230" i="9"/>
  <c r="A231" i="9"/>
  <c r="C231" i="9"/>
  <c r="A232" i="9"/>
  <c r="C232" i="9"/>
  <c r="A233" i="9"/>
  <c r="C233" i="9"/>
  <c r="K233" i="9" s="1"/>
  <c r="A234" i="9"/>
  <c r="C234" i="9"/>
  <c r="K234" i="9" s="1"/>
  <c r="A235" i="9"/>
  <c r="C235" i="9"/>
  <c r="A236" i="9"/>
  <c r="C236" i="9"/>
  <c r="A237" i="9"/>
  <c r="C237" i="9"/>
  <c r="A238" i="9"/>
  <c r="C238" i="9"/>
  <c r="A239" i="9"/>
  <c r="C239" i="9"/>
  <c r="K239" i="9" s="1"/>
  <c r="A240" i="9"/>
  <c r="C240" i="9"/>
  <c r="K240" i="9" s="1"/>
  <c r="A241" i="9"/>
  <c r="C241" i="9"/>
  <c r="K241" i="9" s="1"/>
  <c r="A242" i="9"/>
  <c r="C242" i="9"/>
  <c r="A243" i="9"/>
  <c r="C243" i="9"/>
  <c r="K243" i="9" s="1"/>
  <c r="A244" i="9"/>
  <c r="C244" i="9"/>
  <c r="A245" i="9"/>
  <c r="C245" i="9"/>
  <c r="A246" i="9"/>
  <c r="C246" i="9"/>
  <c r="A247" i="9"/>
  <c r="C247" i="9"/>
  <c r="A248" i="9"/>
  <c r="C248" i="9"/>
  <c r="K248" i="9" s="1"/>
  <c r="A249" i="9"/>
  <c r="C249" i="9"/>
  <c r="A250" i="9"/>
  <c r="C250" i="9"/>
  <c r="K250" i="9" s="1"/>
  <c r="A251" i="9"/>
  <c r="C251" i="9"/>
  <c r="A252" i="9"/>
  <c r="C252" i="9"/>
  <c r="A253" i="9"/>
  <c r="C253" i="9"/>
  <c r="A254" i="9"/>
  <c r="C254" i="9"/>
  <c r="A255" i="9"/>
  <c r="C255" i="9"/>
  <c r="K255" i="9" s="1"/>
  <c r="A256" i="9"/>
  <c r="C256" i="9"/>
  <c r="A257" i="9"/>
  <c r="C257" i="9"/>
  <c r="A258" i="9"/>
  <c r="C258" i="9"/>
  <c r="K258" i="9" s="1"/>
  <c r="A259" i="9"/>
  <c r="C259" i="9"/>
  <c r="K259" i="9" s="1"/>
  <c r="A260" i="9"/>
  <c r="C260" i="9"/>
  <c r="A261" i="9"/>
  <c r="C261" i="9"/>
  <c r="K261" i="9" s="1"/>
  <c r="A262" i="9"/>
  <c r="C262" i="9"/>
  <c r="A263" i="9"/>
  <c r="C263" i="9"/>
  <c r="A264" i="9"/>
  <c r="C264" i="9"/>
  <c r="K264" i="9" s="1"/>
  <c r="A265" i="9"/>
  <c r="C265" i="9"/>
  <c r="K265" i="9" s="1"/>
  <c r="A266" i="9"/>
  <c r="C266" i="9"/>
  <c r="A267" i="9"/>
  <c r="C267" i="9"/>
  <c r="A268" i="9"/>
  <c r="C268" i="9"/>
  <c r="A269" i="9"/>
  <c r="C269" i="9"/>
  <c r="A270" i="9"/>
  <c r="C270" i="9"/>
  <c r="A271" i="9"/>
  <c r="C271" i="9"/>
  <c r="K271" i="9" s="1"/>
  <c r="A272" i="9"/>
  <c r="C272" i="9"/>
  <c r="K272" i="9" s="1"/>
  <c r="A273" i="9"/>
  <c r="C273" i="9"/>
  <c r="K273" i="9" s="1"/>
  <c r="A274" i="9"/>
  <c r="C274" i="9"/>
  <c r="A275" i="9"/>
  <c r="C275" i="9"/>
  <c r="A276" i="9"/>
  <c r="C276" i="9"/>
  <c r="A277" i="9"/>
  <c r="C277" i="9"/>
  <c r="A278" i="9"/>
  <c r="C278" i="9"/>
  <c r="A279" i="9"/>
  <c r="C279" i="9"/>
  <c r="K279" i="9" s="1"/>
  <c r="A280" i="9"/>
  <c r="C280" i="9"/>
  <c r="A281" i="9"/>
  <c r="C281" i="9"/>
  <c r="A282" i="9"/>
  <c r="C282" i="9"/>
  <c r="A283" i="9"/>
  <c r="C283" i="9"/>
  <c r="A284" i="9"/>
  <c r="C284" i="9"/>
  <c r="A285" i="9"/>
  <c r="C285" i="9"/>
  <c r="A286" i="9"/>
  <c r="C286" i="9"/>
  <c r="A287" i="9"/>
  <c r="C287" i="9"/>
  <c r="K287" i="9" s="1"/>
  <c r="A288" i="9"/>
  <c r="C288" i="9"/>
  <c r="K288" i="9" s="1"/>
  <c r="A289" i="9"/>
  <c r="C289" i="9"/>
  <c r="K289" i="9" s="1"/>
  <c r="A290" i="9"/>
  <c r="C290" i="9"/>
  <c r="A291" i="9"/>
  <c r="C291" i="9"/>
  <c r="A292" i="9"/>
  <c r="C292" i="9"/>
  <c r="K292" i="9" s="1"/>
  <c r="A293" i="9"/>
  <c r="C293" i="9"/>
  <c r="A294" i="9"/>
  <c r="C294" i="9"/>
  <c r="A295" i="9"/>
  <c r="C295" i="9"/>
  <c r="A296" i="9"/>
  <c r="C296" i="9"/>
  <c r="K296" i="9" s="1"/>
  <c r="A297" i="9"/>
  <c r="C297" i="9"/>
  <c r="K297" i="9" s="1"/>
  <c r="A298" i="9"/>
  <c r="C298" i="9"/>
  <c r="K298" i="9" s="1"/>
  <c r="A299" i="9"/>
  <c r="C299" i="9"/>
  <c r="A300" i="9"/>
  <c r="C300" i="9"/>
  <c r="A301" i="9"/>
  <c r="C301" i="9"/>
  <c r="A302" i="9"/>
  <c r="C302" i="9"/>
  <c r="A303" i="9"/>
  <c r="C303" i="9"/>
  <c r="K303" i="9" s="1"/>
  <c r="A304" i="9"/>
  <c r="C304" i="9"/>
  <c r="K304" i="9" s="1"/>
  <c r="A305" i="9"/>
  <c r="C305" i="9"/>
  <c r="A306" i="9"/>
  <c r="C306" i="9"/>
  <c r="K306" i="9" s="1"/>
  <c r="A307" i="9"/>
  <c r="C307" i="9"/>
  <c r="A308" i="9"/>
  <c r="C308" i="9"/>
  <c r="A309" i="9"/>
  <c r="C309" i="9"/>
  <c r="A310" i="9"/>
  <c r="C310" i="9"/>
  <c r="K310" i="9" s="1"/>
  <c r="A311" i="9"/>
  <c r="C311" i="9"/>
  <c r="K311" i="9" s="1"/>
  <c r="A312" i="9"/>
  <c r="C312" i="9"/>
  <c r="A313" i="9"/>
  <c r="C313" i="9"/>
  <c r="A314" i="9"/>
  <c r="C314" i="9"/>
  <c r="K314" i="9" s="1"/>
  <c r="A315" i="9"/>
  <c r="C315" i="9"/>
  <c r="A316" i="9"/>
  <c r="C316" i="9"/>
  <c r="A317" i="9"/>
  <c r="C317" i="9"/>
  <c r="A318" i="9"/>
  <c r="C318" i="9"/>
  <c r="A319" i="9"/>
  <c r="C319" i="9"/>
  <c r="A320" i="9"/>
  <c r="C320" i="9"/>
  <c r="K320" i="9" s="1"/>
  <c r="A321" i="9"/>
  <c r="C321" i="9"/>
  <c r="K321" i="9" s="1"/>
  <c r="A322" i="9"/>
  <c r="C322" i="9"/>
  <c r="K322" i="9" s="1"/>
  <c r="A323" i="9"/>
  <c r="C323" i="9"/>
  <c r="A324" i="9"/>
  <c r="C324" i="9"/>
  <c r="K324" i="9" s="1"/>
  <c r="A325" i="9"/>
  <c r="C325" i="9"/>
  <c r="A326" i="9"/>
  <c r="C326" i="9"/>
  <c r="K326" i="9" s="1"/>
  <c r="A327" i="9"/>
  <c r="C327" i="9"/>
  <c r="A328" i="9"/>
  <c r="C328" i="9"/>
  <c r="K328" i="9" s="1"/>
  <c r="A329" i="9"/>
  <c r="C329" i="9"/>
  <c r="K329" i="9" s="1"/>
  <c r="A330" i="9"/>
  <c r="C330" i="9"/>
  <c r="K330" i="9" s="1"/>
  <c r="A331" i="9"/>
  <c r="C331" i="9"/>
  <c r="A332" i="9"/>
  <c r="C332" i="9"/>
  <c r="A333" i="9"/>
  <c r="C333" i="9"/>
  <c r="A334" i="9"/>
  <c r="C334" i="9"/>
  <c r="A335" i="9"/>
  <c r="C335" i="9"/>
  <c r="A336" i="9"/>
  <c r="C336" i="9"/>
  <c r="K336" i="9" s="1"/>
  <c r="A337" i="9"/>
  <c r="C337" i="9"/>
  <c r="K337" i="9" s="1"/>
  <c r="A338" i="9"/>
  <c r="C338" i="9"/>
  <c r="K338" i="9" s="1"/>
  <c r="A339" i="9"/>
  <c r="C339" i="9"/>
  <c r="A340" i="9"/>
  <c r="C340" i="9"/>
  <c r="K340" i="9" s="1"/>
  <c r="A341" i="9"/>
  <c r="C341" i="9"/>
  <c r="A342" i="9"/>
  <c r="C342" i="9"/>
  <c r="K342" i="9" s="1"/>
  <c r="A343" i="9"/>
  <c r="C343" i="9"/>
  <c r="A344" i="9"/>
  <c r="C344" i="9"/>
  <c r="K344" i="9" s="1"/>
  <c r="A345" i="9"/>
  <c r="C345" i="9"/>
  <c r="A346" i="9"/>
  <c r="C346" i="9"/>
  <c r="K346" i="9" s="1"/>
  <c r="A347" i="9"/>
  <c r="C347" i="9"/>
  <c r="A348" i="9"/>
  <c r="C348" i="9"/>
  <c r="K348" i="9" s="1"/>
  <c r="A349" i="9"/>
  <c r="C349" i="9"/>
  <c r="A350" i="9"/>
  <c r="C350" i="9"/>
  <c r="A351" i="9"/>
  <c r="C351" i="9"/>
  <c r="A352" i="9"/>
  <c r="C352" i="9"/>
  <c r="A353" i="9"/>
  <c r="C353" i="9"/>
  <c r="K353" i="9" s="1"/>
  <c r="A354" i="9"/>
  <c r="C354" i="9"/>
  <c r="K354" i="9" s="1"/>
  <c r="A355" i="9"/>
  <c r="C355" i="9"/>
  <c r="A356" i="9"/>
  <c r="C356" i="9"/>
  <c r="K356" i="9" s="1"/>
  <c r="A357" i="9"/>
  <c r="C357" i="9"/>
  <c r="A358" i="9"/>
  <c r="C358" i="9"/>
  <c r="A359" i="9"/>
  <c r="C359" i="9"/>
  <c r="K359" i="9" s="1"/>
  <c r="A360" i="9"/>
  <c r="C360" i="9"/>
  <c r="K360" i="9" s="1"/>
  <c r="A361" i="9"/>
  <c r="C361" i="9"/>
  <c r="K361" i="9" s="1"/>
  <c r="A362" i="9"/>
  <c r="C362" i="9"/>
  <c r="K362" i="9" s="1"/>
  <c r="A363" i="9"/>
  <c r="C363" i="9"/>
  <c r="A364" i="9"/>
  <c r="C364" i="9"/>
  <c r="K364" i="9" s="1"/>
  <c r="C5" i="9"/>
  <c r="A5" i="9"/>
  <c r="K358" i="9"/>
  <c r="K352" i="9"/>
  <c r="K350" i="9"/>
  <c r="K335" i="9"/>
  <c r="K334" i="9"/>
  <c r="K332" i="9"/>
  <c r="K323" i="9"/>
  <c r="K318" i="9"/>
  <c r="K316" i="9"/>
  <c r="K312" i="9"/>
  <c r="K308" i="9"/>
  <c r="K302" i="9"/>
  <c r="K300" i="9"/>
  <c r="K295" i="9"/>
  <c r="K294" i="9"/>
  <c r="K291" i="9"/>
  <c r="K290" i="9"/>
  <c r="K286" i="9"/>
  <c r="K284" i="9"/>
  <c r="K280" i="9"/>
  <c r="K276" i="9"/>
  <c r="K270" i="9"/>
  <c r="K268" i="9"/>
  <c r="K266" i="9"/>
  <c r="K260" i="9"/>
  <c r="K256" i="9"/>
  <c r="K252" i="9"/>
  <c r="K246" i="9"/>
  <c r="K244" i="9"/>
  <c r="K242" i="9"/>
  <c r="K236" i="9"/>
  <c r="K235" i="9"/>
  <c r="K232" i="9"/>
  <c r="K228" i="9"/>
  <c r="K224" i="9"/>
  <c r="K222" i="9"/>
  <c r="K220" i="9"/>
  <c r="K216" i="9"/>
  <c r="K212" i="9"/>
  <c r="K208" i="9"/>
  <c r="K207" i="9"/>
  <c r="K206" i="9"/>
  <c r="K204" i="9"/>
  <c r="K200" i="9"/>
  <c r="K196" i="9"/>
  <c r="K192" i="9"/>
  <c r="K191" i="9"/>
  <c r="K188" i="9"/>
  <c r="K184" i="9"/>
  <c r="K182" i="9"/>
  <c r="K180" i="9"/>
  <c r="K176" i="9"/>
  <c r="K174" i="9"/>
  <c r="K172" i="9"/>
  <c r="K168" i="9"/>
  <c r="K166" i="9"/>
  <c r="K164" i="9"/>
  <c r="K163" i="9"/>
  <c r="K160" i="9"/>
  <c r="K156" i="9"/>
  <c r="K152" i="9"/>
  <c r="K151" i="9"/>
  <c r="K150" i="9"/>
  <c r="K144" i="9"/>
  <c r="K142" i="9"/>
  <c r="K139" i="9"/>
  <c r="K136" i="9"/>
  <c r="K134" i="9"/>
  <c r="K128" i="9"/>
  <c r="K127" i="9"/>
  <c r="K126" i="9"/>
  <c r="K124" i="9"/>
  <c r="K120" i="9"/>
  <c r="K118" i="9"/>
  <c r="K116" i="9"/>
  <c r="K115" i="9"/>
  <c r="K112" i="9"/>
  <c r="K111" i="9"/>
  <c r="K110" i="9"/>
  <c r="K108" i="9"/>
  <c r="K104" i="9"/>
  <c r="K103" i="9"/>
  <c r="K102" i="9"/>
  <c r="K100" i="9"/>
  <c r="K96" i="9"/>
  <c r="K94" i="9"/>
  <c r="K92" i="9"/>
  <c r="K91" i="9"/>
  <c r="K87" i="9"/>
  <c r="K86" i="9"/>
  <c r="K85" i="9"/>
  <c r="K84" i="9"/>
  <c r="K80" i="9"/>
  <c r="K79" i="9"/>
  <c r="K78" i="9"/>
  <c r="K76" i="9"/>
  <c r="K75" i="9"/>
  <c r="K72" i="9"/>
  <c r="K71" i="9"/>
  <c r="K70" i="9"/>
  <c r="K68" i="9"/>
  <c r="K67" i="9"/>
  <c r="K66" i="9"/>
  <c r="K64" i="9"/>
  <c r="K63" i="9"/>
  <c r="K62" i="9"/>
  <c r="K60" i="9"/>
  <c r="K59" i="9"/>
  <c r="K58" i="9"/>
  <c r="K56" i="9"/>
  <c r="K54" i="9"/>
  <c r="K52" i="9"/>
  <c r="K51" i="9"/>
  <c r="K50" i="9"/>
  <c r="K48" i="9"/>
  <c r="K47" i="9"/>
  <c r="K44" i="9"/>
  <c r="K43" i="9"/>
  <c r="K40" i="9"/>
  <c r="K39" i="9"/>
  <c r="K38" i="9"/>
  <c r="K36" i="9"/>
  <c r="K35" i="9"/>
  <c r="K34" i="9"/>
  <c r="K32" i="9"/>
  <c r="K31" i="9"/>
  <c r="K30" i="9"/>
  <c r="K28" i="9"/>
  <c r="K27" i="9"/>
  <c r="K26" i="9"/>
  <c r="K24" i="9"/>
  <c r="K23" i="9"/>
  <c r="K22" i="9"/>
  <c r="K20" i="9"/>
  <c r="K19" i="9"/>
  <c r="K16" i="9"/>
  <c r="K15" i="9"/>
  <c r="K14" i="9"/>
  <c r="K12" i="9"/>
  <c r="K11" i="9"/>
  <c r="K8" i="9"/>
  <c r="K7" i="9"/>
  <c r="K6" i="9"/>
  <c r="D5" i="9"/>
  <c r="D6" i="9" s="1"/>
  <c r="D7" i="9" s="1"/>
  <c r="D8" i="9" s="1"/>
  <c r="I5" i="9" l="1"/>
  <c r="I6" i="9" s="1"/>
  <c r="I7" i="9" s="1"/>
  <c r="I8" i="9" s="1"/>
  <c r="I9" i="9" s="1"/>
  <c r="I10" i="9" s="1"/>
  <c r="I11" i="9" s="1"/>
  <c r="I12" i="9" s="1"/>
  <c r="K357" i="9"/>
  <c r="K349" i="9"/>
  <c r="K341" i="9"/>
  <c r="K325" i="9"/>
  <c r="K317" i="9"/>
  <c r="K309" i="9"/>
  <c r="K301" i="9"/>
  <c r="K293" i="9"/>
  <c r="K269" i="9"/>
  <c r="K253" i="9"/>
  <c r="K237" i="9"/>
  <c r="K221" i="9"/>
  <c r="K213" i="9"/>
  <c r="K205" i="9"/>
  <c r="K197" i="9"/>
  <c r="K189" i="9"/>
  <c r="K181" i="9"/>
  <c r="K173" i="9"/>
  <c r="K157" i="9"/>
  <c r="K125" i="9"/>
  <c r="K117" i="9"/>
  <c r="K109" i="9"/>
  <c r="K77" i="9"/>
  <c r="K69" i="9"/>
  <c r="K61" i="9"/>
  <c r="K53" i="9"/>
  <c r="K355" i="9"/>
  <c r="K351" i="9"/>
  <c r="K347" i="9"/>
  <c r="K343" i="9"/>
  <c r="K327" i="9"/>
  <c r="K319" i="9"/>
  <c r="K315" i="9"/>
  <c r="K283" i="9"/>
  <c r="K263" i="9"/>
  <c r="K251" i="9"/>
  <c r="K231" i="9"/>
  <c r="D9" i="9"/>
  <c r="I13" i="9"/>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9" s="1"/>
  <c r="I37" i="9" s="1"/>
  <c r="I38" i="9" s="1"/>
  <c r="I39" i="9" s="1"/>
  <c r="I40" i="9" s="1"/>
  <c r="I41" i="9" s="1"/>
  <c r="I42" i="9" s="1"/>
  <c r="I43" i="9" s="1"/>
  <c r="I44" i="9" s="1"/>
  <c r="I45" i="9" s="1"/>
  <c r="I46" i="9" s="1"/>
  <c r="I47" i="9" s="1"/>
  <c r="I48" i="9" s="1"/>
  <c r="I49" i="9" s="1"/>
  <c r="I50" i="9" s="1"/>
  <c r="I51" i="9" s="1"/>
  <c r="I52" i="9" s="1"/>
  <c r="I53" i="9" s="1"/>
  <c r="I54" i="9" s="1"/>
  <c r="I55" i="9" s="1"/>
  <c r="I56" i="9" s="1"/>
  <c r="I57" i="9" s="1"/>
  <c r="I58" i="9" s="1"/>
  <c r="I59" i="9" s="1"/>
  <c r="I60" i="9" s="1"/>
  <c r="I61" i="9" s="1"/>
  <c r="I62" i="9" s="1"/>
  <c r="I63" i="9" s="1"/>
  <c r="I64" i="9" s="1"/>
  <c r="I65" i="9" s="1"/>
  <c r="I66" i="9" s="1"/>
  <c r="I67" i="9" s="1"/>
  <c r="I68" i="9" s="1"/>
  <c r="I69" i="9" s="1"/>
  <c r="I70" i="9" s="1"/>
  <c r="I71" i="9" s="1"/>
  <c r="I72" i="9" s="1"/>
  <c r="I73" i="9" s="1"/>
  <c r="I74" i="9" s="1"/>
  <c r="I75" i="9" s="1"/>
  <c r="I76" i="9" s="1"/>
  <c r="I77" i="9" s="1"/>
  <c r="I78" i="9" s="1"/>
  <c r="I79" i="9" s="1"/>
  <c r="I80" i="9" s="1"/>
  <c r="I81" i="9" s="1"/>
  <c r="I82" i="9" s="1"/>
  <c r="I83" i="9" s="1"/>
  <c r="I84" i="9" s="1"/>
  <c r="I85" i="9" s="1"/>
  <c r="I86" i="9" s="1"/>
  <c r="I87" i="9" s="1"/>
  <c r="I88" i="9" s="1"/>
  <c r="I89" i="9" s="1"/>
  <c r="I90" i="9" s="1"/>
  <c r="I91" i="9" s="1"/>
  <c r="I92" i="9" s="1"/>
  <c r="I93" i="9" s="1"/>
  <c r="I94" i="9" s="1"/>
  <c r="I95" i="9" s="1"/>
  <c r="I96" i="9" s="1"/>
  <c r="I97" i="9" s="1"/>
  <c r="I98" i="9" s="1"/>
  <c r="I99" i="9" s="1"/>
  <c r="I100" i="9" s="1"/>
  <c r="I101" i="9" s="1"/>
  <c r="I102" i="9" s="1"/>
  <c r="I103" i="9" s="1"/>
  <c r="I104" i="9" s="1"/>
  <c r="I105" i="9" s="1"/>
  <c r="I106" i="9" s="1"/>
  <c r="I107" i="9" s="1"/>
  <c r="I108" i="9" s="1"/>
  <c r="I109" i="9" s="1"/>
  <c r="I110" i="9" s="1"/>
  <c r="I111" i="9" s="1"/>
  <c r="I112" i="9" s="1"/>
  <c r="I113" i="9" s="1"/>
  <c r="I114" i="9" s="1"/>
  <c r="I115" i="9" s="1"/>
  <c r="I116" i="9" s="1"/>
  <c r="I117" i="9" s="1"/>
  <c r="I118" i="9" s="1"/>
  <c r="I119" i="9" s="1"/>
  <c r="I120" i="9" s="1"/>
  <c r="I121" i="9" s="1"/>
  <c r="I122" i="9" s="1"/>
  <c r="I123" i="9" s="1"/>
  <c r="I124" i="9" s="1"/>
  <c r="I125" i="9" s="1"/>
  <c r="I126" i="9" s="1"/>
  <c r="I127" i="9" s="1"/>
  <c r="I128" i="9" s="1"/>
  <c r="I129" i="9" s="1"/>
  <c r="I130" i="9" s="1"/>
  <c r="I131" i="9" s="1"/>
  <c r="I132" i="9" s="1"/>
  <c r="I133" i="9" s="1"/>
  <c r="I134" i="9" s="1"/>
  <c r="I135" i="9" s="1"/>
  <c r="I136" i="9" s="1"/>
  <c r="I137" i="9" s="1"/>
  <c r="I138" i="9" s="1"/>
  <c r="I139" i="9" s="1"/>
  <c r="I140" i="9" s="1"/>
  <c r="I141" i="9" s="1"/>
  <c r="I142" i="9" s="1"/>
  <c r="I143" i="9" s="1"/>
  <c r="I144" i="9" s="1"/>
  <c r="I145" i="9" s="1"/>
  <c r="I146" i="9" s="1"/>
  <c r="I147" i="9" s="1"/>
  <c r="I148" i="9" s="1"/>
  <c r="I149" i="9" s="1"/>
  <c r="I150" i="9" s="1"/>
  <c r="I151" i="9" s="1"/>
  <c r="I152" i="9" s="1"/>
  <c r="I153" i="9" s="1"/>
  <c r="I154" i="9" s="1"/>
  <c r="I155" i="9" s="1"/>
  <c r="I156" i="9" s="1"/>
  <c r="I157" i="9" s="1"/>
  <c r="I158" i="9" s="1"/>
  <c r="I159" i="9" s="1"/>
  <c r="I160" i="9" s="1"/>
  <c r="I161" i="9" s="1"/>
  <c r="I162" i="9" s="1"/>
  <c r="I163" i="9" s="1"/>
  <c r="I164" i="9" s="1"/>
  <c r="I165" i="9" s="1"/>
  <c r="I166" i="9" s="1"/>
  <c r="I167" i="9" s="1"/>
  <c r="I168" i="9" s="1"/>
  <c r="I169" i="9" s="1"/>
  <c r="I170" i="9" s="1"/>
  <c r="I171" i="9" s="1"/>
  <c r="I172" i="9" s="1"/>
  <c r="I173" i="9" s="1"/>
  <c r="I174" i="9" s="1"/>
  <c r="I175" i="9" s="1"/>
  <c r="I176" i="9" s="1"/>
  <c r="I177" i="9" s="1"/>
  <c r="I178" i="9" s="1"/>
  <c r="I179" i="9" s="1"/>
  <c r="I180" i="9" s="1"/>
  <c r="I181" i="9" s="1"/>
  <c r="I182" i="9" s="1"/>
  <c r="I183" i="9" s="1"/>
  <c r="I184" i="9" s="1"/>
  <c r="I185" i="9" s="1"/>
  <c r="I186" i="9" s="1"/>
  <c r="I187" i="9" s="1"/>
  <c r="I188" i="9" s="1"/>
  <c r="I189" i="9" s="1"/>
  <c r="I190" i="9" s="1"/>
  <c r="I191" i="9" s="1"/>
  <c r="I192" i="9" s="1"/>
  <c r="I193" i="9" s="1"/>
  <c r="I194" i="9" s="1"/>
  <c r="I195" i="9" s="1"/>
  <c r="I196" i="9" s="1"/>
  <c r="I197" i="9" s="1"/>
  <c r="I198" i="9" s="1"/>
  <c r="I199" i="9" s="1"/>
  <c r="I200" i="9" s="1"/>
  <c r="I201" i="9" s="1"/>
  <c r="I202" i="9" s="1"/>
  <c r="I203" i="9" s="1"/>
  <c r="I204" i="9" s="1"/>
  <c r="I205" i="9" s="1"/>
  <c r="I206" i="9" s="1"/>
  <c r="I207" i="9" s="1"/>
  <c r="I208" i="9" s="1"/>
  <c r="I209" i="9" s="1"/>
  <c r="I210" i="9" s="1"/>
  <c r="I211" i="9" s="1"/>
  <c r="I212" i="9" s="1"/>
  <c r="I213" i="9" s="1"/>
  <c r="I214" i="9" s="1"/>
  <c r="I215" i="9" s="1"/>
  <c r="I216" i="9" s="1"/>
  <c r="I217" i="9" s="1"/>
  <c r="I218" i="9" s="1"/>
  <c r="I219" i="9" s="1"/>
  <c r="I220" i="9" s="1"/>
  <c r="I221" i="9" s="1"/>
  <c r="I222" i="9" s="1"/>
  <c r="I223" i="9" s="1"/>
  <c r="I224" i="9" s="1"/>
  <c r="I225" i="9" s="1"/>
  <c r="I226" i="9" s="1"/>
  <c r="I227" i="9" s="1"/>
  <c r="I228" i="9" s="1"/>
  <c r="I229" i="9" s="1"/>
  <c r="I230" i="9" s="1"/>
  <c r="I231" i="9" s="1"/>
  <c r="I232" i="9" s="1"/>
  <c r="I233" i="9" s="1"/>
  <c r="I234" i="9" s="1"/>
  <c r="I235" i="9" s="1"/>
  <c r="I236" i="9" s="1"/>
  <c r="I237" i="9" s="1"/>
  <c r="I238" i="9" s="1"/>
  <c r="I239" i="9" s="1"/>
  <c r="I240" i="9" s="1"/>
  <c r="I241" i="9" s="1"/>
  <c r="I242" i="9" s="1"/>
  <c r="I243" i="9" s="1"/>
  <c r="I244" i="9" s="1"/>
  <c r="I245" i="9" s="1"/>
  <c r="I246" i="9" s="1"/>
  <c r="I247" i="9" s="1"/>
  <c r="I248" i="9" s="1"/>
  <c r="I249" i="9" s="1"/>
  <c r="I250" i="9" s="1"/>
  <c r="I251" i="9" s="1"/>
  <c r="I252" i="9" s="1"/>
  <c r="I253" i="9" s="1"/>
  <c r="I254" i="9" s="1"/>
  <c r="I255" i="9" s="1"/>
  <c r="I256" i="9" s="1"/>
  <c r="I257" i="9" s="1"/>
  <c r="I258" i="9" s="1"/>
  <c r="I259" i="9" s="1"/>
  <c r="I260" i="9" s="1"/>
  <c r="I261" i="9" s="1"/>
  <c r="I262" i="9" s="1"/>
  <c r="I263" i="9" s="1"/>
  <c r="I264" i="9" s="1"/>
  <c r="I265" i="9" s="1"/>
  <c r="I266" i="9" s="1"/>
  <c r="I267" i="9" s="1"/>
  <c r="I268" i="9" s="1"/>
  <c r="I269" i="9" s="1"/>
  <c r="I270" i="9" s="1"/>
  <c r="I271" i="9" s="1"/>
  <c r="I272" i="9" s="1"/>
  <c r="I273" i="9" s="1"/>
  <c r="I274" i="9" s="1"/>
  <c r="I275" i="9" s="1"/>
  <c r="I276" i="9" s="1"/>
  <c r="I277" i="9" s="1"/>
  <c r="I278" i="9" s="1"/>
  <c r="I279" i="9" s="1"/>
  <c r="I280" i="9" s="1"/>
  <c r="I281" i="9" s="1"/>
  <c r="I282" i="9" s="1"/>
  <c r="I283" i="9" s="1"/>
  <c r="I284" i="9" s="1"/>
  <c r="I285" i="9" s="1"/>
  <c r="I286" i="9" s="1"/>
  <c r="I287" i="9" s="1"/>
  <c r="I288" i="9" s="1"/>
  <c r="I289" i="9" s="1"/>
  <c r="I290" i="9" s="1"/>
  <c r="I291" i="9" s="1"/>
  <c r="I292" i="9" s="1"/>
  <c r="I293" i="9" s="1"/>
  <c r="I294" i="9" s="1"/>
  <c r="I295" i="9" s="1"/>
  <c r="I296" i="9" s="1"/>
  <c r="I297" i="9" s="1"/>
  <c r="I298" i="9" s="1"/>
  <c r="I299" i="9" s="1"/>
  <c r="I300" i="9" s="1"/>
  <c r="I301" i="9" s="1"/>
  <c r="I302" i="9" s="1"/>
  <c r="I303" i="9" s="1"/>
  <c r="I304" i="9" s="1"/>
  <c r="I305" i="9" s="1"/>
  <c r="I306" i="9" s="1"/>
  <c r="I307" i="9" s="1"/>
  <c r="I308" i="9" s="1"/>
  <c r="I309" i="9" s="1"/>
  <c r="I310" i="9" s="1"/>
  <c r="I311" i="9" s="1"/>
  <c r="I312" i="9" s="1"/>
  <c r="I313" i="9" s="1"/>
  <c r="I314" i="9" s="1"/>
  <c r="I315" i="9" s="1"/>
  <c r="I316" i="9" s="1"/>
  <c r="I317" i="9" s="1"/>
  <c r="I318" i="9" s="1"/>
  <c r="I319" i="9" s="1"/>
  <c r="I320" i="9" s="1"/>
  <c r="I321" i="9" s="1"/>
  <c r="I322" i="9" s="1"/>
  <c r="I323" i="9" s="1"/>
  <c r="I324" i="9" s="1"/>
  <c r="I325" i="9" s="1"/>
  <c r="I326" i="9" s="1"/>
  <c r="I327" i="9" s="1"/>
  <c r="I328" i="9" s="1"/>
  <c r="I329" i="9" s="1"/>
  <c r="I330" i="9" s="1"/>
  <c r="I331" i="9" s="1"/>
  <c r="I332" i="9" s="1"/>
  <c r="I333" i="9" s="1"/>
  <c r="I334" i="9" s="1"/>
  <c r="I335" i="9" s="1"/>
  <c r="I336" i="9" s="1"/>
  <c r="I337" i="9" s="1"/>
  <c r="I338" i="9" s="1"/>
  <c r="I339" i="9" s="1"/>
  <c r="I340" i="9" s="1"/>
  <c r="I341" i="9" s="1"/>
  <c r="I342" i="9" s="1"/>
  <c r="I343" i="9" s="1"/>
  <c r="I344" i="9" s="1"/>
  <c r="I345" i="9" s="1"/>
  <c r="I346" i="9" s="1"/>
  <c r="I347" i="9" s="1"/>
  <c r="I348" i="9" s="1"/>
  <c r="I349" i="9" s="1"/>
  <c r="I350" i="9" s="1"/>
  <c r="I351" i="9" s="1"/>
  <c r="I352" i="9" s="1"/>
  <c r="I353" i="9" s="1"/>
  <c r="I354" i="9" s="1"/>
  <c r="I355" i="9" s="1"/>
  <c r="I356" i="9" s="1"/>
  <c r="I357" i="9" s="1"/>
  <c r="I358" i="9" s="1"/>
  <c r="I359" i="9" s="1"/>
  <c r="I360" i="9" s="1"/>
  <c r="I361" i="9" s="1"/>
  <c r="I362" i="9" s="1"/>
  <c r="I363" i="9" s="1"/>
  <c r="I364" i="9" s="1"/>
  <c r="K363" i="9"/>
  <c r="K339" i="9"/>
  <c r="K331" i="9"/>
  <c r="K307" i="9"/>
  <c r="K299" i="9"/>
  <c r="K275" i="9"/>
  <c r="K267" i="9"/>
  <c r="K138" i="9"/>
  <c r="K333" i="9"/>
  <c r="K18" i="9"/>
  <c r="K130" i="9"/>
  <c r="D10" i="9"/>
  <c r="D11" i="9" s="1"/>
  <c r="D12" i="9" s="1"/>
  <c r="D13" i="9" s="1"/>
  <c r="D14" i="9" s="1"/>
  <c r="D15" i="9" s="1"/>
  <c r="D16" i="9" s="1"/>
  <c r="D17" i="9" s="1"/>
  <c r="D18" i="9" s="1"/>
  <c r="D19" i="9" s="1"/>
  <c r="D20" i="9" s="1"/>
  <c r="D21" i="9" s="1"/>
  <c r="D22" i="9" s="1"/>
  <c r="D23" i="9" s="1"/>
  <c r="D24" i="9" s="1"/>
  <c r="D25" i="9" s="1"/>
  <c r="D26" i="9" s="1"/>
  <c r="D27" i="9" s="1"/>
  <c r="D28" i="9" s="1"/>
  <c r="D29" i="9" s="1"/>
  <c r="D30" i="9" s="1"/>
  <c r="D31" i="9" s="1"/>
  <c r="D32" i="9" s="1"/>
  <c r="D33" i="9" s="1"/>
  <c r="D34" i="9" s="1"/>
  <c r="D35" i="9" s="1"/>
  <c r="D36" i="9" s="1"/>
  <c r="D37" i="9" s="1"/>
  <c r="D38" i="9" s="1"/>
  <c r="D39" i="9" s="1"/>
  <c r="D40" i="9" s="1"/>
  <c r="D41" i="9" s="1"/>
  <c r="D42" i="9" s="1"/>
  <c r="D43" i="9" s="1"/>
  <c r="D44" i="9" s="1"/>
  <c r="D45" i="9" s="1"/>
  <c r="D46" i="9" s="1"/>
  <c r="D47" i="9" s="1"/>
  <c r="D48" i="9" s="1"/>
  <c r="D49" i="9" s="1"/>
  <c r="D50" i="9" s="1"/>
  <c r="D51" i="9" s="1"/>
  <c r="D52" i="9" s="1"/>
  <c r="D53" i="9" s="1"/>
  <c r="D54" i="9" s="1"/>
  <c r="D55" i="9" s="1"/>
  <c r="D56" i="9" s="1"/>
  <c r="D57" i="9" s="1"/>
  <c r="D58" i="9" s="1"/>
  <c r="D59" i="9" s="1"/>
  <c r="D60" i="9" s="1"/>
  <c r="D61" i="9" s="1"/>
  <c r="D62" i="9" s="1"/>
  <c r="D63" i="9" s="1"/>
  <c r="D64" i="9" s="1"/>
  <c r="D65" i="9" s="1"/>
  <c r="D66" i="9" s="1"/>
  <c r="D67" i="9" s="1"/>
  <c r="D68" i="9" s="1"/>
  <c r="D69" i="9" s="1"/>
  <c r="D70" i="9" s="1"/>
  <c r="D71" i="9" s="1"/>
  <c r="D72" i="9" s="1"/>
  <c r="D73" i="9" s="1"/>
  <c r="D74" i="9" s="1"/>
  <c r="D75" i="9" s="1"/>
  <c r="D76" i="9" s="1"/>
  <c r="D77" i="9" s="1"/>
  <c r="D78" i="9" s="1"/>
  <c r="D79" i="9" s="1"/>
  <c r="D80" i="9" s="1"/>
  <c r="D81" i="9" s="1"/>
  <c r="D82" i="9" s="1"/>
  <c r="D83" i="9" s="1"/>
  <c r="D84" i="9" s="1"/>
  <c r="D85" i="9" s="1"/>
  <c r="D86" i="9" s="1"/>
  <c r="D87" i="9" s="1"/>
  <c r="D88" i="9" s="1"/>
  <c r="D89" i="9" s="1"/>
  <c r="D90" i="9" s="1"/>
  <c r="D91" i="9" s="1"/>
  <c r="D92" i="9" s="1"/>
  <c r="D93" i="9" s="1"/>
  <c r="D94" i="9" s="1"/>
  <c r="D95" i="9" s="1"/>
  <c r="D96" i="9" s="1"/>
  <c r="D97" i="9" s="1"/>
  <c r="D98" i="9" s="1"/>
  <c r="D99" i="9" s="1"/>
  <c r="D100" i="9" s="1"/>
  <c r="D101" i="9" s="1"/>
  <c r="D102" i="9" s="1"/>
  <c r="D103" i="9" s="1"/>
  <c r="D104" i="9" s="1"/>
  <c r="D105" i="9" s="1"/>
  <c r="D106" i="9" s="1"/>
  <c r="D107" i="9" s="1"/>
  <c r="D108" i="9" s="1"/>
  <c r="D109" i="9" s="1"/>
  <c r="D110" i="9" s="1"/>
  <c r="D111" i="9" s="1"/>
  <c r="D112" i="9" s="1"/>
  <c r="D113" i="9" s="1"/>
  <c r="D114" i="9" s="1"/>
  <c r="D115" i="9" s="1"/>
  <c r="D116" i="9" s="1"/>
  <c r="D117" i="9" s="1"/>
  <c r="D118" i="9" s="1"/>
  <c r="D119" i="9" s="1"/>
  <c r="D120" i="9" s="1"/>
  <c r="D121" i="9" s="1"/>
  <c r="D122" i="9" s="1"/>
  <c r="D123" i="9" s="1"/>
  <c r="D124" i="9" s="1"/>
  <c r="D125" i="9" s="1"/>
  <c r="D126" i="9" s="1"/>
  <c r="D127" i="9" s="1"/>
  <c r="D128" i="9" s="1"/>
  <c r="D129" i="9" s="1"/>
  <c r="D130" i="9" s="1"/>
  <c r="D131" i="9" s="1"/>
  <c r="D132" i="9" s="1"/>
  <c r="D133" i="9" s="1"/>
  <c r="D134" i="9" s="1"/>
  <c r="D135" i="9" s="1"/>
  <c r="D136" i="9" s="1"/>
  <c r="D137" i="9" s="1"/>
  <c r="D138" i="9" s="1"/>
  <c r="D139" i="9" s="1"/>
  <c r="D140" i="9" s="1"/>
  <c r="D141" i="9" s="1"/>
  <c r="D142" i="9" s="1"/>
  <c r="D143" i="9" s="1"/>
  <c r="D144" i="9" s="1"/>
  <c r="D145" i="9" s="1"/>
  <c r="D146" i="9" s="1"/>
  <c r="D147" i="9" s="1"/>
  <c r="D148" i="9" s="1"/>
  <c r="D149" i="9" s="1"/>
  <c r="D150" i="9" s="1"/>
  <c r="D151" i="9" s="1"/>
  <c r="D152" i="9" s="1"/>
  <c r="D153" i="9" s="1"/>
  <c r="D154" i="9" s="1"/>
  <c r="D155" i="9" s="1"/>
  <c r="D156" i="9" s="1"/>
  <c r="D157" i="9" s="1"/>
  <c r="D158" i="9" s="1"/>
  <c r="D159" i="9" s="1"/>
  <c r="D160" i="9" s="1"/>
  <c r="D161" i="9" s="1"/>
  <c r="D162" i="9" s="1"/>
  <c r="D163" i="9" s="1"/>
  <c r="D164" i="9" s="1"/>
  <c r="D165" i="9" s="1"/>
  <c r="D166" i="9" s="1"/>
  <c r="D167" i="9" s="1"/>
  <c r="D168" i="9" s="1"/>
  <c r="D169" i="9" s="1"/>
  <c r="D170" i="9" s="1"/>
  <c r="D171" i="9" s="1"/>
  <c r="D172" i="9" s="1"/>
  <c r="D173" i="9" s="1"/>
  <c r="D174" i="9" s="1"/>
  <c r="D175" i="9" s="1"/>
  <c r="D176" i="9" s="1"/>
  <c r="D177" i="9" s="1"/>
  <c r="D178" i="9" s="1"/>
  <c r="D179" i="9" s="1"/>
  <c r="D180" i="9" s="1"/>
  <c r="D181" i="9" s="1"/>
  <c r="D182" i="9" s="1"/>
  <c r="D183" i="9" s="1"/>
  <c r="D184" i="9" s="1"/>
  <c r="D185" i="9" s="1"/>
  <c r="D186" i="9" s="1"/>
  <c r="D187" i="9" s="1"/>
  <c r="D188" i="9" s="1"/>
  <c r="D189" i="9" s="1"/>
  <c r="D190" i="9" s="1"/>
  <c r="D191" i="9" s="1"/>
  <c r="D192" i="9" s="1"/>
  <c r="D193" i="9" s="1"/>
  <c r="D194" i="9" s="1"/>
  <c r="D195" i="9" s="1"/>
  <c r="D196" i="9" s="1"/>
  <c r="D197" i="9" s="1"/>
  <c r="D198" i="9" s="1"/>
  <c r="D199" i="9" s="1"/>
  <c r="D200" i="9" s="1"/>
  <c r="D201" i="9" s="1"/>
  <c r="D202" i="9" s="1"/>
  <c r="D203" i="9" s="1"/>
  <c r="D204" i="9" s="1"/>
  <c r="D205" i="9" s="1"/>
  <c r="D206" i="9" s="1"/>
  <c r="D207" i="9" s="1"/>
  <c r="D208" i="9" s="1"/>
  <c r="D209" i="9" s="1"/>
  <c r="D210" i="9" s="1"/>
  <c r="D211" i="9" s="1"/>
  <c r="D212" i="9" s="1"/>
  <c r="D213" i="9" s="1"/>
  <c r="D214" i="9" s="1"/>
  <c r="D215" i="9" s="1"/>
  <c r="D216" i="9" s="1"/>
  <c r="D217" i="9" s="1"/>
  <c r="D218" i="9" s="1"/>
  <c r="D219" i="9" s="1"/>
  <c r="D220" i="9" s="1"/>
  <c r="D221" i="9" s="1"/>
  <c r="D222" i="9" s="1"/>
  <c r="D223" i="9" s="1"/>
  <c r="D224" i="9" s="1"/>
  <c r="D225" i="9" s="1"/>
  <c r="D226" i="9" s="1"/>
  <c r="D227" i="9" s="1"/>
  <c r="D228" i="9" s="1"/>
  <c r="D229" i="9" s="1"/>
  <c r="D230" i="9" s="1"/>
  <c r="D231" i="9" s="1"/>
  <c r="D232" i="9" s="1"/>
  <c r="D233" i="9" s="1"/>
  <c r="D234" i="9" s="1"/>
  <c r="D235" i="9" s="1"/>
  <c r="D236" i="9" s="1"/>
  <c r="D237" i="9" s="1"/>
  <c r="D238" i="9" s="1"/>
  <c r="D239" i="9" s="1"/>
  <c r="D240" i="9" s="1"/>
  <c r="D241" i="9" s="1"/>
  <c r="D242" i="9" s="1"/>
  <c r="D243" i="9" s="1"/>
  <c r="D244" i="9" s="1"/>
  <c r="D245" i="9" s="1"/>
  <c r="D246" i="9" s="1"/>
  <c r="D247" i="9" s="1"/>
  <c r="D248" i="9" s="1"/>
  <c r="D249" i="9" s="1"/>
  <c r="D250" i="9" s="1"/>
  <c r="D251" i="9" s="1"/>
  <c r="D252" i="9" s="1"/>
  <c r="D253" i="9" s="1"/>
  <c r="D254" i="9" s="1"/>
  <c r="D255" i="9" s="1"/>
  <c r="D256" i="9" s="1"/>
  <c r="D257" i="9" s="1"/>
  <c r="D258" i="9" s="1"/>
  <c r="D259" i="9" s="1"/>
  <c r="D260" i="9" s="1"/>
  <c r="D261" i="9" s="1"/>
  <c r="D262" i="9" s="1"/>
  <c r="D263" i="9" s="1"/>
  <c r="D264" i="9" s="1"/>
  <c r="D265" i="9" s="1"/>
  <c r="D266" i="9" s="1"/>
  <c r="D267" i="9" s="1"/>
  <c r="D268" i="9" s="1"/>
  <c r="D269" i="9" s="1"/>
  <c r="D270" i="9" s="1"/>
  <c r="D271" i="9" s="1"/>
  <c r="D272" i="9" s="1"/>
  <c r="D273" i="9" s="1"/>
  <c r="D274" i="9" s="1"/>
  <c r="D275" i="9" s="1"/>
  <c r="D276" i="9" s="1"/>
  <c r="D277" i="9" s="1"/>
  <c r="D278" i="9" s="1"/>
  <c r="D279" i="9" s="1"/>
  <c r="D280" i="9" s="1"/>
  <c r="D281" i="9" s="1"/>
  <c r="D282" i="9" s="1"/>
  <c r="D283" i="9" s="1"/>
  <c r="D284" i="9" s="1"/>
  <c r="D285" i="9" s="1"/>
  <c r="D286" i="9" s="1"/>
  <c r="D287" i="9" s="1"/>
  <c r="D288" i="9" s="1"/>
  <c r="D289" i="9" s="1"/>
  <c r="D290" i="9" s="1"/>
  <c r="D291" i="9" s="1"/>
  <c r="D292" i="9" s="1"/>
  <c r="D293" i="9" s="1"/>
  <c r="D294" i="9" s="1"/>
  <c r="D295" i="9" s="1"/>
  <c r="D296" i="9" s="1"/>
  <c r="D297" i="9" s="1"/>
  <c r="D298" i="9" s="1"/>
  <c r="D299" i="9" s="1"/>
  <c r="D300" i="9" s="1"/>
  <c r="D301" i="9" s="1"/>
  <c r="D302" i="9" s="1"/>
  <c r="D303" i="9" s="1"/>
  <c r="D304" i="9" s="1"/>
  <c r="D305" i="9" s="1"/>
  <c r="D306" i="9" s="1"/>
  <c r="D307" i="9" s="1"/>
  <c r="D308" i="9" s="1"/>
  <c r="D309" i="9" s="1"/>
  <c r="D310" i="9" s="1"/>
  <c r="D311" i="9" s="1"/>
  <c r="D312" i="9" s="1"/>
  <c r="D313" i="9" s="1"/>
  <c r="D314" i="9" s="1"/>
  <c r="D315" i="9" s="1"/>
  <c r="D316" i="9" s="1"/>
  <c r="D317" i="9" s="1"/>
  <c r="D318" i="9" s="1"/>
  <c r="D319" i="9" s="1"/>
  <c r="D320" i="9" s="1"/>
  <c r="D321" i="9" s="1"/>
  <c r="D322" i="9" s="1"/>
  <c r="D323" i="9" s="1"/>
  <c r="D324" i="9" s="1"/>
  <c r="D325" i="9" s="1"/>
  <c r="D326" i="9" s="1"/>
  <c r="D327" i="9" s="1"/>
  <c r="D328" i="9" s="1"/>
  <c r="D329" i="9" s="1"/>
  <c r="D330" i="9" s="1"/>
  <c r="D331" i="9" s="1"/>
  <c r="D332" i="9" s="1"/>
  <c r="D333" i="9" s="1"/>
  <c r="D334" i="9" s="1"/>
  <c r="D335" i="9" s="1"/>
  <c r="D336" i="9" s="1"/>
  <c r="D337" i="9" s="1"/>
  <c r="D338" i="9" s="1"/>
  <c r="D339" i="9" s="1"/>
  <c r="D340" i="9" s="1"/>
  <c r="D341" i="9" s="1"/>
  <c r="D342" i="9" s="1"/>
  <c r="D343" i="9" s="1"/>
  <c r="D344" i="9" s="1"/>
  <c r="D345" i="9" s="1"/>
  <c r="D346" i="9" s="1"/>
  <c r="D347" i="9" s="1"/>
  <c r="D348" i="9" s="1"/>
  <c r="D349" i="9" s="1"/>
  <c r="D350" i="9" s="1"/>
  <c r="D351" i="9" s="1"/>
  <c r="D352" i="9" s="1"/>
  <c r="D353" i="9" s="1"/>
  <c r="D354" i="9" s="1"/>
  <c r="D355" i="9" s="1"/>
  <c r="D356" i="9" s="1"/>
  <c r="D357" i="9" s="1"/>
  <c r="D358" i="9" s="1"/>
  <c r="D359" i="9" s="1"/>
  <c r="D360" i="9" s="1"/>
  <c r="D361" i="9" s="1"/>
  <c r="D362" i="9" s="1"/>
  <c r="D363" i="9" s="1"/>
  <c r="D364" i="9" s="1"/>
  <c r="K42" i="9"/>
  <c r="K10" i="9"/>
  <c r="K49" i="9"/>
  <c r="K88" i="9"/>
  <c r="K46" i="9"/>
  <c r="K65" i="9"/>
  <c r="K41" i="9"/>
  <c r="K73" i="9"/>
  <c r="K101" i="9"/>
  <c r="K133" i="9"/>
  <c r="K179" i="9"/>
  <c r="K132" i="9"/>
  <c r="K141" i="9"/>
  <c r="K93" i="9"/>
  <c r="K113" i="9"/>
  <c r="K140" i="9"/>
  <c r="K149" i="9"/>
  <c r="K159" i="9"/>
  <c r="K89" i="9"/>
  <c r="K121" i="9"/>
  <c r="K148" i="9"/>
  <c r="K154" i="9"/>
  <c r="K158" i="9"/>
  <c r="K203" i="9"/>
  <c r="K229" i="9"/>
  <c r="K245" i="9"/>
  <c r="K249" i="9"/>
  <c r="K175" i="9"/>
  <c r="K219" i="9"/>
  <c r="K282" i="9"/>
  <c r="K171" i="9"/>
  <c r="K190" i="9"/>
  <c r="K199" i="9"/>
  <c r="K227" i="9"/>
  <c r="K238" i="9"/>
  <c r="K247" i="9"/>
  <c r="K274" i="9"/>
  <c r="K278" i="9"/>
  <c r="K285" i="9"/>
  <c r="K198" i="9"/>
  <c r="K277" i="9"/>
  <c r="K187" i="9"/>
  <c r="K214" i="9"/>
  <c r="K257" i="9"/>
  <c r="K230" i="9"/>
  <c r="K254" i="9"/>
  <c r="K281" i="9"/>
  <c r="K305" i="9"/>
  <c r="K262" i="9"/>
  <c r="K313" i="9"/>
  <c r="B12" i="2" l="1"/>
  <c r="B12" i="3"/>
  <c r="F18" i="4" l="1"/>
  <c r="F19" i="4"/>
  <c r="C18" i="4"/>
  <c r="C19" i="4"/>
  <c r="B7" i="2"/>
  <c r="G8" i="4" s="1"/>
  <c r="F16" i="4"/>
  <c r="C16" i="4"/>
  <c r="C9" i="4"/>
  <c r="D9" i="4"/>
  <c r="F10" i="4"/>
  <c r="G10" i="4"/>
  <c r="I10" i="4" s="1"/>
  <c r="G9" i="4"/>
  <c r="B15" i="3"/>
  <c r="F7" i="4"/>
  <c r="F8" i="4"/>
  <c r="F9" i="4"/>
  <c r="F11" i="4"/>
  <c r="G11" i="4"/>
  <c r="F12" i="4"/>
  <c r="G12" i="4"/>
  <c r="F13" i="4"/>
  <c r="F14" i="4"/>
  <c r="G14" i="4"/>
  <c r="F15" i="4"/>
  <c r="F17" i="4"/>
  <c r="F5" i="4"/>
  <c r="C7" i="4"/>
  <c r="C8" i="4"/>
  <c r="D8" i="4"/>
  <c r="C10" i="4"/>
  <c r="D10" i="4"/>
  <c r="C11" i="4"/>
  <c r="D11" i="4"/>
  <c r="C12" i="4"/>
  <c r="D12" i="4"/>
  <c r="C13" i="4"/>
  <c r="C14" i="4"/>
  <c r="D14" i="4"/>
  <c r="C15" i="4"/>
  <c r="C17" i="4"/>
  <c r="C5" i="4"/>
  <c r="E18" i="2"/>
  <c r="B6" i="2"/>
  <c r="D18" i="2" s="1"/>
  <c r="G5" i="9" s="1"/>
  <c r="B6" i="3"/>
  <c r="D18" i="3" s="1"/>
  <c r="B5" i="9" s="1"/>
  <c r="E18" i="3"/>
  <c r="H18" i="3" s="1"/>
  <c r="H18" i="2" l="1"/>
  <c r="G18" i="2"/>
  <c r="D15" i="4"/>
  <c r="B3" i="6"/>
  <c r="D19" i="2"/>
  <c r="G6" i="9" s="1"/>
  <c r="K18" i="3"/>
  <c r="G13" i="4"/>
  <c r="B15" i="2"/>
  <c r="I11" i="4"/>
  <c r="D13" i="4"/>
  <c r="G7" i="4"/>
  <c r="D7" i="4"/>
  <c r="K18" i="2"/>
  <c r="F18" i="3"/>
  <c r="G18" i="3"/>
  <c r="D19" i="3"/>
  <c r="B6" i="9" s="1"/>
  <c r="D20" i="2" l="1"/>
  <c r="G7" i="9" s="1"/>
  <c r="K19" i="2"/>
  <c r="F18" i="2"/>
  <c r="D20" i="3"/>
  <c r="B7" i="9" s="1"/>
  <c r="K19" i="3"/>
  <c r="I18" i="3"/>
  <c r="J18" i="3" s="1"/>
  <c r="E19" i="3" s="1"/>
  <c r="G19" i="3" s="1"/>
  <c r="G15" i="4"/>
  <c r="I15" i="4" s="1"/>
  <c r="B4" i="6" l="1"/>
  <c r="I20" i="4"/>
  <c r="D21" i="2"/>
  <c r="G8" i="9" s="1"/>
  <c r="K20" i="2"/>
  <c r="K20" i="3"/>
  <c r="I18" i="2"/>
  <c r="J18" i="2" s="1"/>
  <c r="E19" i="2" s="1"/>
  <c r="G19" i="2" s="1"/>
  <c r="H19" i="3"/>
  <c r="F19" i="3"/>
  <c r="D21" i="3"/>
  <c r="B8" i="9" s="1"/>
  <c r="K21" i="2" l="1"/>
  <c r="D22" i="2"/>
  <c r="G9" i="9" s="1"/>
  <c r="K21" i="3"/>
  <c r="H19" i="2"/>
  <c r="F19" i="2"/>
  <c r="I19" i="3"/>
  <c r="J19" i="3" s="1"/>
  <c r="E20" i="3" s="1"/>
  <c r="D22" i="3"/>
  <c r="B9" i="9" s="1"/>
  <c r="K22" i="2" l="1"/>
  <c r="D23" i="2"/>
  <c r="G10" i="9" s="1"/>
  <c r="K22" i="3"/>
  <c r="I19" i="2"/>
  <c r="J19" i="2" s="1"/>
  <c r="E20" i="2" s="1"/>
  <c r="G20" i="3"/>
  <c r="H20" i="3"/>
  <c r="F20" i="3"/>
  <c r="D23" i="3"/>
  <c r="B10" i="9" s="1"/>
  <c r="F20" i="2" l="1"/>
  <c r="G20" i="2"/>
  <c r="K23" i="2"/>
  <c r="D24" i="2"/>
  <c r="G11" i="9" s="1"/>
  <c r="K23" i="3"/>
  <c r="H20" i="2"/>
  <c r="I20" i="3"/>
  <c r="J20" i="3" s="1"/>
  <c r="E21" i="3" s="1"/>
  <c r="D24" i="3"/>
  <c r="B11" i="9" s="1"/>
  <c r="D25" i="2" l="1"/>
  <c r="G12" i="9" s="1"/>
  <c r="K24" i="2"/>
  <c r="K24" i="3"/>
  <c r="I20" i="2"/>
  <c r="J20" i="2" s="1"/>
  <c r="E21" i="2" s="1"/>
  <c r="G21" i="3"/>
  <c r="H21" i="3"/>
  <c r="F21" i="3"/>
  <c r="D25" i="3"/>
  <c r="B12" i="9" s="1"/>
  <c r="F21" i="2" l="1"/>
  <c r="G21" i="2"/>
  <c r="K25" i="2"/>
  <c r="D26" i="2"/>
  <c r="G13" i="9" s="1"/>
  <c r="K25" i="3"/>
  <c r="H21" i="2"/>
  <c r="I21" i="3"/>
  <c r="J21" i="3" s="1"/>
  <c r="E22" i="3" s="1"/>
  <c r="D26" i="3"/>
  <c r="B13" i="9" s="1"/>
  <c r="D27" i="2" l="1"/>
  <c r="K26" i="2"/>
  <c r="K26" i="3"/>
  <c r="I21" i="2"/>
  <c r="J21" i="2" s="1"/>
  <c r="E22" i="2" s="1"/>
  <c r="G22" i="2" s="1"/>
  <c r="G22" i="3"/>
  <c r="F22" i="3"/>
  <c r="H22" i="3"/>
  <c r="D27" i="3"/>
  <c r="B14" i="9" s="1"/>
  <c r="K27" i="2" l="1"/>
  <c r="G14" i="9"/>
  <c r="D28" i="2"/>
  <c r="G15" i="9" s="1"/>
  <c r="K27" i="3"/>
  <c r="F22" i="2"/>
  <c r="H22" i="2"/>
  <c r="I22" i="3"/>
  <c r="J22" i="3" s="1"/>
  <c r="E23" i="3" s="1"/>
  <c r="G23" i="3" s="1"/>
  <c r="D28" i="3"/>
  <c r="B15" i="9" s="1"/>
  <c r="K28" i="2" l="1"/>
  <c r="D29" i="2"/>
  <c r="G16" i="9" s="1"/>
  <c r="K28" i="3"/>
  <c r="I22" i="2"/>
  <c r="J22" i="2" s="1"/>
  <c r="E23" i="2" s="1"/>
  <c r="H23" i="2" s="1"/>
  <c r="F23" i="3"/>
  <c r="H23" i="3"/>
  <c r="D29" i="3"/>
  <c r="B16" i="9" s="1"/>
  <c r="D30" i="2" l="1"/>
  <c r="G17" i="9" s="1"/>
  <c r="K29" i="2"/>
  <c r="K29" i="3"/>
  <c r="G23" i="2"/>
  <c r="F23" i="2"/>
  <c r="I23" i="3"/>
  <c r="J23" i="3" s="1"/>
  <c r="E24" i="3" s="1"/>
  <c r="F24" i="3" s="1"/>
  <c r="D30" i="3"/>
  <c r="B17" i="9" s="1"/>
  <c r="K30" i="2" l="1"/>
  <c r="D31" i="2"/>
  <c r="G18" i="9" s="1"/>
  <c r="K30" i="3"/>
  <c r="I23" i="2"/>
  <c r="J23" i="2" s="1"/>
  <c r="E24" i="2" s="1"/>
  <c r="F24" i="2" s="1"/>
  <c r="H24" i="3"/>
  <c r="G24" i="3"/>
  <c r="D31" i="3"/>
  <c r="B18" i="9" s="1"/>
  <c r="D32" i="2" l="1"/>
  <c r="G19" i="9" s="1"/>
  <c r="K31" i="2"/>
  <c r="K31" i="3"/>
  <c r="H24" i="2"/>
  <c r="G24" i="2"/>
  <c r="I24" i="3"/>
  <c r="J24" i="3" s="1"/>
  <c r="E25" i="3" s="1"/>
  <c r="F25" i="3" s="1"/>
  <c r="D32" i="3"/>
  <c r="B19" i="9" s="1"/>
  <c r="K32" i="2" l="1"/>
  <c r="D33" i="2"/>
  <c r="G20" i="9" s="1"/>
  <c r="K32" i="3"/>
  <c r="I24" i="2"/>
  <c r="J24" i="2" s="1"/>
  <c r="E25" i="2" s="1"/>
  <c r="H25" i="2" s="1"/>
  <c r="G25" i="3"/>
  <c r="H25" i="3"/>
  <c r="D33" i="3"/>
  <c r="B20" i="9" s="1"/>
  <c r="K33" i="2" l="1"/>
  <c r="D34" i="2"/>
  <c r="G21" i="9" s="1"/>
  <c r="K33" i="3"/>
  <c r="G25" i="2"/>
  <c r="F25" i="2"/>
  <c r="I25" i="3"/>
  <c r="J25" i="3" s="1"/>
  <c r="E26" i="3" s="1"/>
  <c r="G26" i="3" s="1"/>
  <c r="D34" i="3"/>
  <c r="B21" i="9" s="1"/>
  <c r="D35" i="2" l="1"/>
  <c r="G22" i="9" s="1"/>
  <c r="K34" i="2"/>
  <c r="K34" i="3"/>
  <c r="I25" i="2"/>
  <c r="J25" i="2" s="1"/>
  <c r="E26" i="2" s="1"/>
  <c r="G26" i="2" s="1"/>
  <c r="F26" i="3"/>
  <c r="H26" i="3"/>
  <c r="D35" i="3"/>
  <c r="B22" i="9" s="1"/>
  <c r="D36" i="2" l="1"/>
  <c r="G23" i="9" s="1"/>
  <c r="K35" i="2"/>
  <c r="K35" i="3"/>
  <c r="H26" i="2"/>
  <c r="F26" i="2"/>
  <c r="I26" i="3"/>
  <c r="J26" i="3" s="1"/>
  <c r="E27" i="3" s="1"/>
  <c r="G27" i="3" s="1"/>
  <c r="D36" i="3"/>
  <c r="B23" i="9" s="1"/>
  <c r="K36" i="2" l="1"/>
  <c r="D37" i="2"/>
  <c r="G24" i="9" s="1"/>
  <c r="K36" i="3"/>
  <c r="I26" i="2"/>
  <c r="J26" i="2" s="1"/>
  <c r="E27" i="2" s="1"/>
  <c r="G27" i="2" s="1"/>
  <c r="H27" i="3"/>
  <c r="F27" i="3"/>
  <c r="D37" i="3"/>
  <c r="B24" i="9" s="1"/>
  <c r="K37" i="2" l="1"/>
  <c r="D38" i="2"/>
  <c r="G25" i="9" s="1"/>
  <c r="K37" i="3"/>
  <c r="F27" i="2"/>
  <c r="H27" i="2"/>
  <c r="I27" i="3"/>
  <c r="J27" i="3" s="1"/>
  <c r="E28" i="3" s="1"/>
  <c r="G28" i="3" s="1"/>
  <c r="D38" i="3"/>
  <c r="B25" i="9" s="1"/>
  <c r="K38" i="2" l="1"/>
  <c r="D39" i="2"/>
  <c r="G26" i="9" s="1"/>
  <c r="K38" i="3"/>
  <c r="I27" i="2"/>
  <c r="J27" i="2" s="1"/>
  <c r="E28" i="2" s="1"/>
  <c r="H28" i="2" s="1"/>
  <c r="F28" i="3"/>
  <c r="H28" i="3"/>
  <c r="D39" i="3"/>
  <c r="B26" i="9" s="1"/>
  <c r="D40" i="2" l="1"/>
  <c r="G27" i="9" s="1"/>
  <c r="K39" i="2"/>
  <c r="K39" i="3"/>
  <c r="G28" i="2"/>
  <c r="F28" i="2"/>
  <c r="I28" i="3"/>
  <c r="J28" i="3" s="1"/>
  <c r="E29" i="3" s="1"/>
  <c r="F29" i="3" s="1"/>
  <c r="D40" i="3"/>
  <c r="B27" i="9" s="1"/>
  <c r="K40" i="2" l="1"/>
  <c r="D41" i="2"/>
  <c r="G28" i="9" s="1"/>
  <c r="K40" i="3"/>
  <c r="I28" i="2"/>
  <c r="J28" i="2" s="1"/>
  <c r="E29" i="2" s="1"/>
  <c r="H29" i="2" s="1"/>
  <c r="H29" i="3"/>
  <c r="G29" i="3"/>
  <c r="D41" i="3"/>
  <c r="B28" i="9" s="1"/>
  <c r="D42" i="2" l="1"/>
  <c r="G29" i="9" s="1"/>
  <c r="K41" i="2"/>
  <c r="K41" i="3"/>
  <c r="G29" i="2"/>
  <c r="F29" i="2"/>
  <c r="I29" i="3"/>
  <c r="J29" i="3" s="1"/>
  <c r="E30" i="3" s="1"/>
  <c r="F30" i="3" s="1"/>
  <c r="D42" i="3"/>
  <c r="B29" i="9" s="1"/>
  <c r="G30" i="3" l="1"/>
  <c r="I29" i="2"/>
  <c r="J29" i="2" s="1"/>
  <c r="E30" i="2" s="1"/>
  <c r="H30" i="2" s="1"/>
  <c r="K42" i="2"/>
  <c r="D43" i="2"/>
  <c r="G30" i="9" s="1"/>
  <c r="K42" i="3"/>
  <c r="H30" i="3"/>
  <c r="D43" i="3"/>
  <c r="B30" i="9" s="1"/>
  <c r="F30" i="2" l="1"/>
  <c r="I30" i="3"/>
  <c r="J30" i="3" s="1"/>
  <c r="E31" i="3" s="1"/>
  <c r="G31" i="3" s="1"/>
  <c r="G30" i="2"/>
  <c r="D44" i="2"/>
  <c r="G31" i="9" s="1"/>
  <c r="K43" i="2"/>
  <c r="K43" i="3"/>
  <c r="D44" i="3"/>
  <c r="B31" i="9" s="1"/>
  <c r="I30" i="2" l="1"/>
  <c r="J30" i="2" s="1"/>
  <c r="E31" i="2" s="1"/>
  <c r="G31" i="2" s="1"/>
  <c r="F31" i="3"/>
  <c r="H31" i="3"/>
  <c r="K44" i="2"/>
  <c r="D45" i="2"/>
  <c r="G32" i="9" s="1"/>
  <c r="K44" i="3"/>
  <c r="D45" i="3"/>
  <c r="B32" i="9" s="1"/>
  <c r="H31" i="2" l="1"/>
  <c r="F31" i="2"/>
  <c r="I31" i="3"/>
  <c r="J31" i="3" s="1"/>
  <c r="E32" i="3" s="1"/>
  <c r="F32" i="3" s="1"/>
  <c r="D46" i="2"/>
  <c r="G33" i="9" s="1"/>
  <c r="K45" i="2"/>
  <c r="K45" i="3"/>
  <c r="D46" i="3"/>
  <c r="B33" i="9" s="1"/>
  <c r="I31" i="2" l="1"/>
  <c r="J31" i="2" s="1"/>
  <c r="E32" i="2" s="1"/>
  <c r="H32" i="2" s="1"/>
  <c r="G32" i="3"/>
  <c r="H32" i="3"/>
  <c r="K46" i="2"/>
  <c r="D47" i="2"/>
  <c r="G34" i="9" s="1"/>
  <c r="K46" i="3"/>
  <c r="D47" i="3"/>
  <c r="B34" i="9" s="1"/>
  <c r="G32" i="2" l="1"/>
  <c r="F32" i="2"/>
  <c r="I32" i="2" s="1"/>
  <c r="J32" i="2" s="1"/>
  <c r="E33" i="2" s="1"/>
  <c r="G33" i="2" s="1"/>
  <c r="I32" i="3"/>
  <c r="J32" i="3" s="1"/>
  <c r="E33" i="3" s="1"/>
  <c r="F33" i="3" s="1"/>
  <c r="D48" i="2"/>
  <c r="G35" i="9" s="1"/>
  <c r="K47" i="2"/>
  <c r="K47" i="3"/>
  <c r="D48" i="3"/>
  <c r="B35" i="9" s="1"/>
  <c r="H33" i="3" l="1"/>
  <c r="G33" i="3"/>
  <c r="H33" i="2"/>
  <c r="F33" i="2"/>
  <c r="D49" i="2"/>
  <c r="G36" i="9" s="1"/>
  <c r="K48" i="2"/>
  <c r="K48" i="3"/>
  <c r="D49" i="3"/>
  <c r="B36" i="9" s="1"/>
  <c r="I33" i="3" l="1"/>
  <c r="J33" i="3" s="1"/>
  <c r="E34" i="3" s="1"/>
  <c r="F34" i="3" s="1"/>
  <c r="I33" i="2"/>
  <c r="J33" i="2" s="1"/>
  <c r="E34" i="2" s="1"/>
  <c r="F34" i="2" s="1"/>
  <c r="K49" i="2"/>
  <c r="D50" i="2"/>
  <c r="G37" i="9" s="1"/>
  <c r="K49" i="3"/>
  <c r="D50" i="3"/>
  <c r="B37" i="9" s="1"/>
  <c r="G34" i="3" l="1"/>
  <c r="H34" i="3"/>
  <c r="H34" i="2"/>
  <c r="G34" i="2"/>
  <c r="K50" i="2"/>
  <c r="D51" i="2"/>
  <c r="G38" i="9" s="1"/>
  <c r="K50" i="3"/>
  <c r="D51" i="3"/>
  <c r="B38" i="9" s="1"/>
  <c r="I34" i="2" l="1"/>
  <c r="J34" i="2" s="1"/>
  <c r="E35" i="2" s="1"/>
  <c r="H35" i="2" s="1"/>
  <c r="I34" i="3"/>
  <c r="J34" i="3" s="1"/>
  <c r="E35" i="3" s="1"/>
  <c r="G35" i="3" s="1"/>
  <c r="K51" i="2"/>
  <c r="D52" i="2"/>
  <c r="G39" i="9" s="1"/>
  <c r="D52" i="3"/>
  <c r="B39" i="9" s="1"/>
  <c r="K51" i="3"/>
  <c r="F35" i="2" l="1"/>
  <c r="G35" i="2"/>
  <c r="H35" i="3"/>
  <c r="F35" i="3"/>
  <c r="K52" i="2"/>
  <c r="D53" i="2"/>
  <c r="G40" i="9" s="1"/>
  <c r="D53" i="3"/>
  <c r="B40" i="9" s="1"/>
  <c r="K52" i="3"/>
  <c r="I35" i="2" l="1"/>
  <c r="J35" i="2" s="1"/>
  <c r="E36" i="2" s="1"/>
  <c r="G36" i="2" s="1"/>
  <c r="I35" i="3"/>
  <c r="J35" i="3" s="1"/>
  <c r="E36" i="3" s="1"/>
  <c r="H36" i="3" s="1"/>
  <c r="G36" i="3"/>
  <c r="F36" i="2"/>
  <c r="K53" i="2"/>
  <c r="D54" i="2"/>
  <c r="G41" i="9" s="1"/>
  <c r="H36" i="2"/>
  <c r="D54" i="3"/>
  <c r="B41" i="9" s="1"/>
  <c r="K53" i="3"/>
  <c r="F36" i="3" l="1"/>
  <c r="I36" i="3"/>
  <c r="J36" i="3" s="1"/>
  <c r="E37" i="3" s="1"/>
  <c r="H37" i="3" s="1"/>
  <c r="I36" i="2"/>
  <c r="J36" i="2" s="1"/>
  <c r="E37" i="2" s="1"/>
  <c r="H37" i="2" s="1"/>
  <c r="K54" i="2"/>
  <c r="D55" i="2"/>
  <c r="G42" i="9" s="1"/>
  <c r="D55" i="3"/>
  <c r="B42" i="9" s="1"/>
  <c r="K54" i="3"/>
  <c r="G37" i="3" l="1"/>
  <c r="F37" i="3"/>
  <c r="F37" i="2"/>
  <c r="G37" i="2"/>
  <c r="K55" i="2"/>
  <c r="D56" i="2"/>
  <c r="G43" i="9" s="1"/>
  <c r="D56" i="3"/>
  <c r="B43" i="9" s="1"/>
  <c r="K55" i="3"/>
  <c r="I37" i="3" l="1"/>
  <c r="J37" i="3" s="1"/>
  <c r="E38" i="3" s="1"/>
  <c r="H38" i="3" s="1"/>
  <c r="I37" i="2"/>
  <c r="J37" i="2" s="1"/>
  <c r="E38" i="2" s="1"/>
  <c r="F38" i="2" s="1"/>
  <c r="K56" i="2"/>
  <c r="D57" i="2"/>
  <c r="G44" i="9" s="1"/>
  <c r="D57" i="3"/>
  <c r="B44" i="9" s="1"/>
  <c r="K56" i="3"/>
  <c r="F38" i="3" l="1"/>
  <c r="G38" i="3"/>
  <c r="H38" i="2"/>
  <c r="G38" i="2"/>
  <c r="K57" i="2"/>
  <c r="D58" i="2"/>
  <c r="G45" i="9" s="1"/>
  <c r="D58" i="3"/>
  <c r="B45" i="9" s="1"/>
  <c r="K57" i="3"/>
  <c r="I38" i="2" l="1"/>
  <c r="J38" i="2" s="1"/>
  <c r="E39" i="2" s="1"/>
  <c r="G39" i="2" s="1"/>
  <c r="I38" i="3"/>
  <c r="J38" i="3" s="1"/>
  <c r="E39" i="3" s="1"/>
  <c r="G39" i="3" s="1"/>
  <c r="K58" i="2"/>
  <c r="D59" i="2"/>
  <c r="G46" i="9" s="1"/>
  <c r="D59" i="3"/>
  <c r="B46" i="9" s="1"/>
  <c r="K58" i="3"/>
  <c r="F39" i="2" l="1"/>
  <c r="H39" i="2"/>
  <c r="F39" i="3"/>
  <c r="H39" i="3"/>
  <c r="D60" i="2"/>
  <c r="G47" i="9" s="1"/>
  <c r="K59" i="2"/>
  <c r="D60" i="3"/>
  <c r="B47" i="9" s="1"/>
  <c r="K59" i="3"/>
  <c r="I39" i="2" l="1"/>
  <c r="J39" i="2" s="1"/>
  <c r="E40" i="2" s="1"/>
  <c r="F40" i="2" s="1"/>
  <c r="I39" i="3"/>
  <c r="J39" i="3" s="1"/>
  <c r="E40" i="3" s="1"/>
  <c r="K60" i="2"/>
  <c r="D61" i="2"/>
  <c r="G48" i="9" s="1"/>
  <c r="D61" i="3"/>
  <c r="B48" i="9" s="1"/>
  <c r="K60" i="3"/>
  <c r="H40" i="2" l="1"/>
  <c r="G40" i="2"/>
  <c r="H40" i="3"/>
  <c r="G40" i="3"/>
  <c r="F40" i="3"/>
  <c r="K61" i="2"/>
  <c r="D62" i="2"/>
  <c r="G49" i="9" s="1"/>
  <c r="D62" i="3"/>
  <c r="B49" i="9" s="1"/>
  <c r="K61" i="3"/>
  <c r="I40" i="2" l="1"/>
  <c r="J40" i="2" s="1"/>
  <c r="E41" i="2" s="1"/>
  <c r="I40" i="3"/>
  <c r="J40" i="3" s="1"/>
  <c r="E41" i="3" s="1"/>
  <c r="H41" i="3" s="1"/>
  <c r="K62" i="2"/>
  <c r="D63" i="2"/>
  <c r="G50" i="9" s="1"/>
  <c r="D63" i="3"/>
  <c r="B50" i="9" s="1"/>
  <c r="K62" i="3"/>
  <c r="H41" i="2" l="1"/>
  <c r="G41" i="2"/>
  <c r="F41" i="2"/>
  <c r="F41" i="3"/>
  <c r="G41" i="3"/>
  <c r="D64" i="2"/>
  <c r="G51" i="9" s="1"/>
  <c r="K63" i="2"/>
  <c r="D64" i="3"/>
  <c r="B51" i="9" s="1"/>
  <c r="K63" i="3"/>
  <c r="I41" i="2" l="1"/>
  <c r="J41" i="2" s="1"/>
  <c r="E42" i="2" s="1"/>
  <c r="F42" i="2" s="1"/>
  <c r="I41" i="3"/>
  <c r="J41" i="3" s="1"/>
  <c r="E42" i="3" s="1"/>
  <c r="K64" i="2"/>
  <c r="D65" i="2"/>
  <c r="G52" i="9" s="1"/>
  <c r="D65" i="3"/>
  <c r="B52" i="9" s="1"/>
  <c r="K64" i="3"/>
  <c r="G42" i="2" l="1"/>
  <c r="H42" i="2"/>
  <c r="G42" i="3"/>
  <c r="H42" i="3"/>
  <c r="F42" i="3"/>
  <c r="K65" i="2"/>
  <c r="D66" i="2"/>
  <c r="G53" i="9" s="1"/>
  <c r="K65" i="3"/>
  <c r="D66" i="3"/>
  <c r="B53" i="9" s="1"/>
  <c r="I42" i="2" l="1"/>
  <c r="J42" i="2" s="1"/>
  <c r="E43" i="2" s="1"/>
  <c r="G43" i="2" s="1"/>
  <c r="F43" i="2"/>
  <c r="H43" i="2"/>
  <c r="I42" i="3"/>
  <c r="J42" i="3" s="1"/>
  <c r="E43" i="3" s="1"/>
  <c r="K66" i="2"/>
  <c r="D67" i="2"/>
  <c r="G54" i="9" s="1"/>
  <c r="K66" i="3"/>
  <c r="D67" i="3"/>
  <c r="B54" i="9" s="1"/>
  <c r="I43" i="2" l="1"/>
  <c r="J43" i="2" s="1"/>
  <c r="E44" i="2" s="1"/>
  <c r="G44" i="2" s="1"/>
  <c r="H43" i="3"/>
  <c r="G43" i="3"/>
  <c r="F43" i="3"/>
  <c r="D68" i="2"/>
  <c r="G55" i="9" s="1"/>
  <c r="K67" i="2"/>
  <c r="K67" i="3"/>
  <c r="D68" i="3"/>
  <c r="B55" i="9" s="1"/>
  <c r="F44" i="2" l="1"/>
  <c r="H44" i="2"/>
  <c r="I43" i="3"/>
  <c r="J43" i="3" s="1"/>
  <c r="E44" i="3" s="1"/>
  <c r="H44" i="3" s="1"/>
  <c r="D69" i="2"/>
  <c r="G56" i="9" s="1"/>
  <c r="K68" i="2"/>
  <c r="K68" i="3"/>
  <c r="D69" i="3"/>
  <c r="B56" i="9" s="1"/>
  <c r="I44" i="2" l="1"/>
  <c r="J44" i="2" s="1"/>
  <c r="E45" i="2" s="1"/>
  <c r="G45" i="2" s="1"/>
  <c r="G44" i="3"/>
  <c r="F44" i="3"/>
  <c r="D70" i="2"/>
  <c r="G57" i="9" s="1"/>
  <c r="K69" i="2"/>
  <c r="D70" i="3"/>
  <c r="B57" i="9" s="1"/>
  <c r="K69" i="3"/>
  <c r="H45" i="2" l="1"/>
  <c r="F45" i="2"/>
  <c r="I44" i="3"/>
  <c r="J44" i="3" s="1"/>
  <c r="E45" i="3" s="1"/>
  <c r="H45" i="3" s="1"/>
  <c r="G45" i="3"/>
  <c r="K70" i="2"/>
  <c r="D71" i="2"/>
  <c r="G58" i="9" s="1"/>
  <c r="K70" i="3"/>
  <c r="D71" i="3"/>
  <c r="B58" i="9" s="1"/>
  <c r="I45" i="2" l="1"/>
  <c r="J45" i="2" s="1"/>
  <c r="E46" i="2" s="1"/>
  <c r="G46" i="2" s="1"/>
  <c r="F45" i="3"/>
  <c r="I45" i="3"/>
  <c r="J45" i="3" s="1"/>
  <c r="E46" i="3" s="1"/>
  <c r="K71" i="2"/>
  <c r="D72" i="2"/>
  <c r="G59" i="9" s="1"/>
  <c r="K71" i="3"/>
  <c r="D72" i="3"/>
  <c r="B59" i="9" s="1"/>
  <c r="F46" i="2" l="1"/>
  <c r="H46" i="2"/>
  <c r="I46" i="2"/>
  <c r="J46" i="2" s="1"/>
  <c r="E47" i="2" s="1"/>
  <c r="F47" i="2" s="1"/>
  <c r="G46" i="3"/>
  <c r="H46" i="3"/>
  <c r="F46" i="3"/>
  <c r="G47" i="2"/>
  <c r="H47" i="2"/>
  <c r="K72" i="2"/>
  <c r="D73" i="2"/>
  <c r="G60" i="9" s="1"/>
  <c r="K72" i="3"/>
  <c r="D73" i="3"/>
  <c r="B60" i="9" s="1"/>
  <c r="I46" i="3" l="1"/>
  <c r="J46" i="3" s="1"/>
  <c r="E47" i="3" s="1"/>
  <c r="G47" i="3" s="1"/>
  <c r="I47" i="2"/>
  <c r="J47" i="2" s="1"/>
  <c r="E48" i="2" s="1"/>
  <c r="H48" i="2" s="1"/>
  <c r="K73" i="2"/>
  <c r="D74" i="2"/>
  <c r="G61" i="9" s="1"/>
  <c r="K73" i="3"/>
  <c r="D74" i="3"/>
  <c r="B61" i="9" s="1"/>
  <c r="F47" i="3" l="1"/>
  <c r="H47" i="3"/>
  <c r="G48" i="2"/>
  <c r="F48" i="2"/>
  <c r="K74" i="2"/>
  <c r="D75" i="2"/>
  <c r="G62" i="9" s="1"/>
  <c r="K74" i="3"/>
  <c r="D75" i="3"/>
  <c r="B62" i="9" s="1"/>
  <c r="I47" i="3" l="1"/>
  <c r="J47" i="3" s="1"/>
  <c r="E48" i="3" s="1"/>
  <c r="G48" i="3" s="1"/>
  <c r="I48" i="2"/>
  <c r="J48" i="2" s="1"/>
  <c r="E49" i="2" s="1"/>
  <c r="G49" i="2" s="1"/>
  <c r="K75" i="2"/>
  <c r="D76" i="2"/>
  <c r="G63" i="9" s="1"/>
  <c r="K75" i="3"/>
  <c r="D76" i="3"/>
  <c r="B63" i="9" s="1"/>
  <c r="F49" i="2" l="1"/>
  <c r="H49" i="2"/>
  <c r="F48" i="3"/>
  <c r="H48" i="3"/>
  <c r="K76" i="2"/>
  <c r="D77" i="2"/>
  <c r="G64" i="9" s="1"/>
  <c r="K76" i="3"/>
  <c r="D77" i="3"/>
  <c r="B64" i="9" s="1"/>
  <c r="I49" i="2" l="1"/>
  <c r="J49" i="2" s="1"/>
  <c r="E50" i="2" s="1"/>
  <c r="I48" i="3"/>
  <c r="J48" i="3" s="1"/>
  <c r="E49" i="3" s="1"/>
  <c r="K77" i="2"/>
  <c r="D78" i="2"/>
  <c r="G65" i="9" s="1"/>
  <c r="K77" i="3"/>
  <c r="D78" i="3"/>
  <c r="B65" i="9" s="1"/>
  <c r="F50" i="2" l="1"/>
  <c r="H50" i="2"/>
  <c r="G50" i="2"/>
  <c r="F49" i="3"/>
  <c r="G49" i="3"/>
  <c r="H49" i="3"/>
  <c r="K78" i="2"/>
  <c r="D79" i="2"/>
  <c r="G66" i="9" s="1"/>
  <c r="K78" i="3"/>
  <c r="D79" i="3"/>
  <c r="B66" i="9" s="1"/>
  <c r="I50" i="2" l="1"/>
  <c r="J50" i="2" s="1"/>
  <c r="E51" i="2" s="1"/>
  <c r="G51" i="2" s="1"/>
  <c r="I49" i="3"/>
  <c r="J49" i="3" s="1"/>
  <c r="E50" i="3" s="1"/>
  <c r="D80" i="2"/>
  <c r="G67" i="9" s="1"/>
  <c r="K79" i="2"/>
  <c r="K79" i="3"/>
  <c r="D80" i="3"/>
  <c r="B67" i="9" s="1"/>
  <c r="H51" i="2" l="1"/>
  <c r="F51" i="2"/>
  <c r="I51" i="2" s="1"/>
  <c r="J51" i="2" s="1"/>
  <c r="E52" i="2" s="1"/>
  <c r="H50" i="3"/>
  <c r="G50" i="3"/>
  <c r="F50" i="3"/>
  <c r="K80" i="2"/>
  <c r="D81" i="2"/>
  <c r="G68" i="9" s="1"/>
  <c r="K80" i="3"/>
  <c r="D81" i="3"/>
  <c r="B68" i="9" s="1"/>
  <c r="H52" i="2" l="1"/>
  <c r="F52" i="2"/>
  <c r="G52" i="2"/>
  <c r="I50" i="3"/>
  <c r="J50" i="3" s="1"/>
  <c r="E51" i="3" s="1"/>
  <c r="F51" i="3" s="1"/>
  <c r="K81" i="2"/>
  <c r="D82" i="2"/>
  <c r="G69" i="9" s="1"/>
  <c r="K81" i="3"/>
  <c r="D82" i="3"/>
  <c r="B69" i="9" s="1"/>
  <c r="I52" i="2" l="1"/>
  <c r="J52" i="2" s="1"/>
  <c r="E53" i="2" s="1"/>
  <c r="G53" i="2" s="1"/>
  <c r="F53" i="2"/>
  <c r="H51" i="3"/>
  <c r="G51" i="3"/>
  <c r="I51" i="3" s="1"/>
  <c r="J51" i="3" s="1"/>
  <c r="E52" i="3" s="1"/>
  <c r="K82" i="2"/>
  <c r="D83" i="2"/>
  <c r="G70" i="9" s="1"/>
  <c r="K82" i="3"/>
  <c r="D83" i="3"/>
  <c r="B70" i="9" s="1"/>
  <c r="H53" i="2" l="1"/>
  <c r="I53" i="2"/>
  <c r="J53" i="2" s="1"/>
  <c r="E54" i="2" s="1"/>
  <c r="F54" i="2" s="1"/>
  <c r="F52" i="3"/>
  <c r="G52" i="3"/>
  <c r="H52" i="3"/>
  <c r="K83" i="2"/>
  <c r="D84" i="2"/>
  <c r="G71" i="9" s="1"/>
  <c r="K83" i="3"/>
  <c r="D84" i="3"/>
  <c r="B71" i="9" s="1"/>
  <c r="G54" i="2" l="1"/>
  <c r="H54" i="2"/>
  <c r="I52" i="3"/>
  <c r="J52" i="3" s="1"/>
  <c r="E53" i="3" s="1"/>
  <c r="K84" i="2"/>
  <c r="D85" i="2"/>
  <c r="G72" i="9" s="1"/>
  <c r="K84" i="3"/>
  <c r="D85" i="3"/>
  <c r="B72" i="9" s="1"/>
  <c r="I54" i="2" l="1"/>
  <c r="J54" i="2" s="1"/>
  <c r="E55" i="2" s="1"/>
  <c r="H53" i="3"/>
  <c r="F53" i="3"/>
  <c r="G53" i="3"/>
  <c r="D86" i="2"/>
  <c r="G73" i="9" s="1"/>
  <c r="K85" i="2"/>
  <c r="K85" i="3"/>
  <c r="D86" i="3"/>
  <c r="B73" i="9" s="1"/>
  <c r="G55" i="2" l="1"/>
  <c r="F55" i="2"/>
  <c r="H55" i="2"/>
  <c r="I53" i="3"/>
  <c r="J53" i="3" s="1"/>
  <c r="E54" i="3" s="1"/>
  <c r="H54" i="3" s="1"/>
  <c r="F54" i="3"/>
  <c r="K86" i="2"/>
  <c r="D87" i="2"/>
  <c r="G74" i="9" s="1"/>
  <c r="K86" i="3"/>
  <c r="D87" i="3"/>
  <c r="B74" i="9" s="1"/>
  <c r="I55" i="2" l="1"/>
  <c r="J55" i="2" s="1"/>
  <c r="E56" i="2" s="1"/>
  <c r="G54" i="3"/>
  <c r="I54" i="3"/>
  <c r="J54" i="3" s="1"/>
  <c r="E55" i="3" s="1"/>
  <c r="H55" i="3" s="1"/>
  <c r="D88" i="2"/>
  <c r="G75" i="9" s="1"/>
  <c r="K87" i="2"/>
  <c r="K87" i="3"/>
  <c r="D88" i="3"/>
  <c r="B75" i="9" s="1"/>
  <c r="G56" i="2" l="1"/>
  <c r="H56" i="2"/>
  <c r="F56" i="2"/>
  <c r="I56" i="2" s="1"/>
  <c r="J56" i="2" s="1"/>
  <c r="E57" i="2" s="1"/>
  <c r="F55" i="3"/>
  <c r="G55" i="3"/>
  <c r="D89" i="2"/>
  <c r="G76" i="9" s="1"/>
  <c r="K88" i="2"/>
  <c r="K88" i="3"/>
  <c r="D89" i="3"/>
  <c r="B76" i="9" s="1"/>
  <c r="F57" i="2" l="1"/>
  <c r="H57" i="2"/>
  <c r="G57" i="2"/>
  <c r="I55" i="3"/>
  <c r="J55" i="3" s="1"/>
  <c r="E56" i="3" s="1"/>
  <c r="G56" i="3" s="1"/>
  <c r="D90" i="2"/>
  <c r="G77" i="9" s="1"/>
  <c r="K89" i="2"/>
  <c r="K89" i="3"/>
  <c r="D90" i="3"/>
  <c r="B77" i="9" s="1"/>
  <c r="I57" i="2" l="1"/>
  <c r="J57" i="2" s="1"/>
  <c r="E58" i="2" s="1"/>
  <c r="F56" i="3"/>
  <c r="H56" i="3"/>
  <c r="D91" i="2"/>
  <c r="G78" i="9" s="1"/>
  <c r="K90" i="2"/>
  <c r="K90" i="3"/>
  <c r="D91" i="3"/>
  <c r="B78" i="9" s="1"/>
  <c r="F58" i="2" l="1"/>
  <c r="G58" i="2"/>
  <c r="H58" i="2"/>
  <c r="I56" i="3"/>
  <c r="J56" i="3" s="1"/>
  <c r="E57" i="3" s="1"/>
  <c r="G57" i="3" s="1"/>
  <c r="H57" i="3"/>
  <c r="D92" i="2"/>
  <c r="G79" i="9" s="1"/>
  <c r="K91" i="2"/>
  <c r="K91" i="3"/>
  <c r="D92" i="3"/>
  <c r="B79" i="9" s="1"/>
  <c r="I58" i="2" l="1"/>
  <c r="J58" i="2" s="1"/>
  <c r="E59" i="2" s="1"/>
  <c r="F57" i="3"/>
  <c r="I57" i="3"/>
  <c r="J57" i="3" s="1"/>
  <c r="E58" i="3" s="1"/>
  <c r="G58" i="3"/>
  <c r="H58" i="3"/>
  <c r="F58" i="3"/>
  <c r="I58" i="3" s="1"/>
  <c r="J58" i="3" s="1"/>
  <c r="E59" i="3" s="1"/>
  <c r="H59" i="3" s="1"/>
  <c r="D93" i="2"/>
  <c r="G80" i="9" s="1"/>
  <c r="K92" i="2"/>
  <c r="K92" i="3"/>
  <c r="D93" i="3"/>
  <c r="B80" i="9" s="1"/>
  <c r="F59" i="2" l="1"/>
  <c r="G59" i="2"/>
  <c r="H59" i="2"/>
  <c r="F59" i="3"/>
  <c r="G59" i="3"/>
  <c r="K93" i="2"/>
  <c r="D94" i="2"/>
  <c r="G81" i="9" s="1"/>
  <c r="K93" i="3"/>
  <c r="D94" i="3"/>
  <c r="B81" i="9" s="1"/>
  <c r="I59" i="2" l="1"/>
  <c r="J59" i="2" s="1"/>
  <c r="E60" i="2" s="1"/>
  <c r="G60" i="2"/>
  <c r="H60" i="2"/>
  <c r="F60" i="2"/>
  <c r="I59" i="3"/>
  <c r="J59" i="3" s="1"/>
  <c r="E60" i="3" s="1"/>
  <c r="K94" i="2"/>
  <c r="D95" i="2"/>
  <c r="G82" i="9" s="1"/>
  <c r="K94" i="3"/>
  <c r="D95" i="3"/>
  <c r="B82" i="9" s="1"/>
  <c r="I60" i="2" l="1"/>
  <c r="J60" i="2" s="1"/>
  <c r="E61" i="2" s="1"/>
  <c r="H61" i="2" s="1"/>
  <c r="F60" i="3"/>
  <c r="G60" i="3"/>
  <c r="H60" i="3"/>
  <c r="D96" i="2"/>
  <c r="G83" i="9" s="1"/>
  <c r="K95" i="2"/>
  <c r="K95" i="3"/>
  <c r="D96" i="3"/>
  <c r="B83" i="9" s="1"/>
  <c r="F61" i="2" l="1"/>
  <c r="G61" i="2"/>
  <c r="I60" i="3"/>
  <c r="J60" i="3" s="1"/>
  <c r="E61" i="3" s="1"/>
  <c r="D97" i="2"/>
  <c r="G84" i="9" s="1"/>
  <c r="K96" i="2"/>
  <c r="K96" i="3"/>
  <c r="D97" i="3"/>
  <c r="B84" i="9" s="1"/>
  <c r="I61" i="2" l="1"/>
  <c r="J61" i="2" s="1"/>
  <c r="E62" i="2" s="1"/>
  <c r="G61" i="3"/>
  <c r="F61" i="3"/>
  <c r="H61" i="3"/>
  <c r="D98" i="2"/>
  <c r="G85" i="9" s="1"/>
  <c r="K97" i="2"/>
  <c r="K97" i="3"/>
  <c r="D98" i="3"/>
  <c r="B85" i="9" s="1"/>
  <c r="G62" i="2" l="1"/>
  <c r="F62" i="2"/>
  <c r="H62" i="2"/>
  <c r="I61" i="3"/>
  <c r="J61" i="3" s="1"/>
  <c r="E62" i="3" s="1"/>
  <c r="D99" i="2"/>
  <c r="G86" i="9" s="1"/>
  <c r="K98" i="2"/>
  <c r="K98" i="3"/>
  <c r="D99" i="3"/>
  <c r="B86" i="9" s="1"/>
  <c r="I62" i="2" l="1"/>
  <c r="J62" i="2" s="1"/>
  <c r="E63" i="2" s="1"/>
  <c r="G62" i="3"/>
  <c r="F62" i="3"/>
  <c r="H62" i="3"/>
  <c r="K99" i="2"/>
  <c r="D100" i="2"/>
  <c r="G87" i="9" s="1"/>
  <c r="K99" i="3"/>
  <c r="D100" i="3"/>
  <c r="B87" i="9" s="1"/>
  <c r="F63" i="2" l="1"/>
  <c r="H63" i="2"/>
  <c r="G63" i="2"/>
  <c r="I62" i="3"/>
  <c r="J62" i="3" s="1"/>
  <c r="E63" i="3" s="1"/>
  <c r="D101" i="2"/>
  <c r="G88" i="9" s="1"/>
  <c r="K100" i="2"/>
  <c r="K100" i="3"/>
  <c r="D101" i="3"/>
  <c r="B88" i="9" s="1"/>
  <c r="I63" i="2" l="1"/>
  <c r="J63" i="2" s="1"/>
  <c r="E64" i="2" s="1"/>
  <c r="F63" i="3"/>
  <c r="G63" i="3"/>
  <c r="H63" i="3"/>
  <c r="K101" i="2"/>
  <c r="D102" i="2"/>
  <c r="G89" i="9" s="1"/>
  <c r="K101" i="3"/>
  <c r="D102" i="3"/>
  <c r="B89" i="9" s="1"/>
  <c r="G64" i="2" l="1"/>
  <c r="H64" i="2"/>
  <c r="F64" i="2"/>
  <c r="I64" i="2" s="1"/>
  <c r="J64" i="2" s="1"/>
  <c r="E65" i="2" s="1"/>
  <c r="I63" i="3"/>
  <c r="J63" i="3" s="1"/>
  <c r="E64" i="3" s="1"/>
  <c r="F64" i="3" s="1"/>
  <c r="H64" i="3"/>
  <c r="K102" i="2"/>
  <c r="D103" i="2"/>
  <c r="G90" i="9" s="1"/>
  <c r="K102" i="3"/>
  <c r="D103" i="3"/>
  <c r="B90" i="9" s="1"/>
  <c r="F65" i="2" l="1"/>
  <c r="G65" i="2"/>
  <c r="H65" i="2"/>
  <c r="G64" i="3"/>
  <c r="I64" i="3" s="1"/>
  <c r="J64" i="3" s="1"/>
  <c r="E65" i="3" s="1"/>
  <c r="G65" i="3" s="1"/>
  <c r="F65" i="3"/>
  <c r="D104" i="2"/>
  <c r="G91" i="9" s="1"/>
  <c r="K103" i="2"/>
  <c r="K103" i="3"/>
  <c r="D104" i="3"/>
  <c r="B91" i="9" s="1"/>
  <c r="I65" i="2" l="1"/>
  <c r="J65" i="2" s="1"/>
  <c r="E66" i="2" s="1"/>
  <c r="H65" i="3"/>
  <c r="I65" i="3"/>
  <c r="J65" i="3" s="1"/>
  <c r="E66" i="3" s="1"/>
  <c r="F66" i="3" s="1"/>
  <c r="D105" i="2"/>
  <c r="G92" i="9" s="1"/>
  <c r="K104" i="2"/>
  <c r="K104" i="3"/>
  <c r="D105" i="3"/>
  <c r="B92" i="9" s="1"/>
  <c r="F66" i="2" l="1"/>
  <c r="G66" i="2"/>
  <c r="H66" i="2"/>
  <c r="H66" i="3"/>
  <c r="G66" i="3"/>
  <c r="I66" i="3" s="1"/>
  <c r="J66" i="3" s="1"/>
  <c r="K105" i="2"/>
  <c r="D106" i="2"/>
  <c r="G93" i="9" s="1"/>
  <c r="K105" i="3"/>
  <c r="D106" i="3"/>
  <c r="B93" i="9" s="1"/>
  <c r="I66" i="2" l="1"/>
  <c r="J66" i="2" s="1"/>
  <c r="E67" i="2" s="1"/>
  <c r="D107" i="2"/>
  <c r="G94" i="9" s="1"/>
  <c r="K106" i="2"/>
  <c r="K106" i="3"/>
  <c r="D107" i="3"/>
  <c r="B94" i="9" s="1"/>
  <c r="E67" i="3"/>
  <c r="H67" i="2" l="1"/>
  <c r="G67" i="2"/>
  <c r="F67" i="2"/>
  <c r="I67" i="2" s="1"/>
  <c r="J67" i="2" s="1"/>
  <c r="E68" i="2" s="1"/>
  <c r="D108" i="2"/>
  <c r="G95" i="9" s="1"/>
  <c r="K107" i="2"/>
  <c r="K107" i="3"/>
  <c r="D108" i="3"/>
  <c r="B95" i="9" s="1"/>
  <c r="F67" i="3"/>
  <c r="H67" i="3"/>
  <c r="G67" i="3"/>
  <c r="G68" i="2" l="1"/>
  <c r="H68" i="2"/>
  <c r="F68" i="2"/>
  <c r="I68" i="2" s="1"/>
  <c r="J68" i="2" s="1"/>
  <c r="E69" i="2" s="1"/>
  <c r="K108" i="2"/>
  <c r="D109" i="2"/>
  <c r="G96" i="9" s="1"/>
  <c r="K108" i="3"/>
  <c r="D109" i="3"/>
  <c r="B96" i="9" s="1"/>
  <c r="I67" i="3"/>
  <c r="J67" i="3" s="1"/>
  <c r="E68" i="3" s="1"/>
  <c r="G69" i="2" l="1"/>
  <c r="F69" i="2"/>
  <c r="H69" i="2"/>
  <c r="K109" i="2"/>
  <c r="D110" i="2"/>
  <c r="G97" i="9" s="1"/>
  <c r="K109" i="3"/>
  <c r="D110" i="3"/>
  <c r="B97" i="9" s="1"/>
  <c r="F68" i="3"/>
  <c r="G68" i="3"/>
  <c r="H68" i="3"/>
  <c r="I69" i="2" l="1"/>
  <c r="J69" i="2" s="1"/>
  <c r="E70" i="2" s="1"/>
  <c r="H70" i="2" s="1"/>
  <c r="F70" i="2"/>
  <c r="G70" i="2"/>
  <c r="I70" i="2" s="1"/>
  <c r="J70" i="2" s="1"/>
  <c r="E71" i="2" s="1"/>
  <c r="F71" i="2" s="1"/>
  <c r="D111" i="2"/>
  <c r="G98" i="9" s="1"/>
  <c r="K110" i="2"/>
  <c r="K110" i="3"/>
  <c r="D111" i="3"/>
  <c r="B98" i="9" s="1"/>
  <c r="I68" i="3"/>
  <c r="J68" i="3" s="1"/>
  <c r="E69" i="3" s="1"/>
  <c r="K111" i="2" l="1"/>
  <c r="D112" i="2"/>
  <c r="G99" i="9" s="1"/>
  <c r="K111" i="3"/>
  <c r="H71" i="2"/>
  <c r="G71" i="2"/>
  <c r="D112" i="3"/>
  <c r="B99" i="9" s="1"/>
  <c r="H69" i="3"/>
  <c r="F69" i="3"/>
  <c r="G69" i="3"/>
  <c r="K112" i="2" l="1"/>
  <c r="D113" i="2"/>
  <c r="G100" i="9" s="1"/>
  <c r="I71" i="2"/>
  <c r="J71" i="2" s="1"/>
  <c r="E72" i="2" s="1"/>
  <c r="F72" i="2" s="1"/>
  <c r="K112" i="3"/>
  <c r="G72" i="2"/>
  <c r="D113" i="3"/>
  <c r="B100" i="9" s="1"/>
  <c r="I69" i="3"/>
  <c r="J69" i="3" s="1"/>
  <c r="E70" i="3" s="1"/>
  <c r="H72" i="2" l="1"/>
  <c r="D114" i="2"/>
  <c r="G101" i="9" s="1"/>
  <c r="K113" i="2"/>
  <c r="I72" i="2"/>
  <c r="J72" i="2" s="1"/>
  <c r="E73" i="2" s="1"/>
  <c r="H73" i="2" s="1"/>
  <c r="K113" i="3"/>
  <c r="D114" i="3"/>
  <c r="B101" i="9" s="1"/>
  <c r="H70" i="3"/>
  <c r="F70" i="3"/>
  <c r="G70" i="3"/>
  <c r="D115" i="2" l="1"/>
  <c r="G102" i="9" s="1"/>
  <c r="K114" i="2"/>
  <c r="F73" i="2"/>
  <c r="G73" i="2"/>
  <c r="K114" i="3"/>
  <c r="D115" i="3"/>
  <c r="B102" i="9" s="1"/>
  <c r="I70" i="3"/>
  <c r="J70" i="3" s="1"/>
  <c r="E71" i="3" s="1"/>
  <c r="D116" i="2" l="1"/>
  <c r="G103" i="9" s="1"/>
  <c r="K115" i="2"/>
  <c r="I73" i="2"/>
  <c r="J73" i="2" s="1"/>
  <c r="E74" i="2" s="1"/>
  <c r="F74" i="2" s="1"/>
  <c r="K115" i="3"/>
  <c r="H74" i="2"/>
  <c r="G74" i="2"/>
  <c r="D116" i="3"/>
  <c r="B103" i="9" s="1"/>
  <c r="F71" i="3"/>
  <c r="G71" i="3"/>
  <c r="H71" i="3"/>
  <c r="D117" i="2" l="1"/>
  <c r="G104" i="9" s="1"/>
  <c r="K116" i="2"/>
  <c r="K116" i="3"/>
  <c r="I74" i="2"/>
  <c r="J74" i="2" s="1"/>
  <c r="E75" i="2" s="1"/>
  <c r="G75" i="2" s="1"/>
  <c r="D117" i="3"/>
  <c r="B104" i="9" s="1"/>
  <c r="I71" i="3"/>
  <c r="J71" i="3" s="1"/>
  <c r="E72" i="3" s="1"/>
  <c r="K117" i="2" l="1"/>
  <c r="D118" i="2"/>
  <c r="G105" i="9" s="1"/>
  <c r="K117" i="3"/>
  <c r="F75" i="2"/>
  <c r="H75" i="2"/>
  <c r="D118" i="3"/>
  <c r="B105" i="9" s="1"/>
  <c r="H72" i="3"/>
  <c r="F72" i="3"/>
  <c r="G72" i="3"/>
  <c r="D119" i="2" l="1"/>
  <c r="G106" i="9" s="1"/>
  <c r="K118" i="2"/>
  <c r="I75" i="2"/>
  <c r="J75" i="2" s="1"/>
  <c r="E76" i="2" s="1"/>
  <c r="F76" i="2" s="1"/>
  <c r="K118" i="3"/>
  <c r="D119" i="3"/>
  <c r="B106" i="9" s="1"/>
  <c r="I72" i="3"/>
  <c r="J72" i="3" s="1"/>
  <c r="E73" i="3" s="1"/>
  <c r="H73" i="3" s="1"/>
  <c r="D120" i="2" l="1"/>
  <c r="G107" i="9" s="1"/>
  <c r="K119" i="2"/>
  <c r="H76" i="2"/>
  <c r="G76" i="2"/>
  <c r="K119" i="3"/>
  <c r="D120" i="3"/>
  <c r="B107" i="9" s="1"/>
  <c r="F73" i="3"/>
  <c r="G73" i="3"/>
  <c r="D121" i="2" l="1"/>
  <c r="G108" i="9" s="1"/>
  <c r="K120" i="2"/>
  <c r="I76" i="2"/>
  <c r="J76" i="2" s="1"/>
  <c r="E77" i="2" s="1"/>
  <c r="H77" i="2" s="1"/>
  <c r="K120" i="3"/>
  <c r="D121" i="3"/>
  <c r="B108" i="9" s="1"/>
  <c r="I73" i="3"/>
  <c r="J73" i="3" s="1"/>
  <c r="E74" i="3" s="1"/>
  <c r="G74" i="3" s="1"/>
  <c r="D122" i="2" l="1"/>
  <c r="G109" i="9" s="1"/>
  <c r="K121" i="2"/>
  <c r="G77" i="2"/>
  <c r="F77" i="2"/>
  <c r="K121" i="3"/>
  <c r="D122" i="3"/>
  <c r="B109" i="9" s="1"/>
  <c r="F74" i="3"/>
  <c r="H74" i="3"/>
  <c r="K122" i="2" l="1"/>
  <c r="D123" i="2"/>
  <c r="G110" i="9" s="1"/>
  <c r="I77" i="2"/>
  <c r="J77" i="2" s="1"/>
  <c r="E78" i="2" s="1"/>
  <c r="F78" i="2" s="1"/>
  <c r="K122" i="3"/>
  <c r="D123" i="3"/>
  <c r="B110" i="9" s="1"/>
  <c r="I74" i="3"/>
  <c r="J74" i="3" s="1"/>
  <c r="E75" i="3" s="1"/>
  <c r="H75" i="3" s="1"/>
  <c r="G78" i="2" l="1"/>
  <c r="D124" i="2"/>
  <c r="G111" i="9" s="1"/>
  <c r="K123" i="2"/>
  <c r="H78" i="2"/>
  <c r="K123" i="3"/>
  <c r="F75" i="3"/>
  <c r="G75" i="3"/>
  <c r="D124" i="3"/>
  <c r="B111" i="9" s="1"/>
  <c r="D125" i="2" l="1"/>
  <c r="G112" i="9" s="1"/>
  <c r="K124" i="2"/>
  <c r="I78" i="2"/>
  <c r="J78" i="2" s="1"/>
  <c r="E79" i="2" s="1"/>
  <c r="K124" i="3"/>
  <c r="I75" i="3"/>
  <c r="J75" i="3" s="1"/>
  <c r="E76" i="3" s="1"/>
  <c r="G76" i="3" s="1"/>
  <c r="D125" i="3"/>
  <c r="B112" i="9" s="1"/>
  <c r="K125" i="2" l="1"/>
  <c r="D126" i="2"/>
  <c r="G113" i="9" s="1"/>
  <c r="H79" i="2"/>
  <c r="G79" i="2"/>
  <c r="F79" i="2"/>
  <c r="I79" i="2" s="1"/>
  <c r="J79" i="2" s="1"/>
  <c r="E80" i="2" s="1"/>
  <c r="H80" i="2" s="1"/>
  <c r="F76" i="3"/>
  <c r="K125" i="3"/>
  <c r="H76" i="3"/>
  <c r="D126" i="3"/>
  <c r="B113" i="9" s="1"/>
  <c r="D127" i="2" l="1"/>
  <c r="G114" i="9" s="1"/>
  <c r="K126" i="2"/>
  <c r="F80" i="2"/>
  <c r="G80" i="2"/>
  <c r="I76" i="3"/>
  <c r="J76" i="3" s="1"/>
  <c r="E77" i="3" s="1"/>
  <c r="F77" i="3" s="1"/>
  <c r="K126" i="3"/>
  <c r="D127" i="3"/>
  <c r="B114" i="9" s="1"/>
  <c r="D128" i="2" l="1"/>
  <c r="G115" i="9" s="1"/>
  <c r="K127" i="2"/>
  <c r="I80" i="2"/>
  <c r="J80" i="2" s="1"/>
  <c r="E81" i="2" s="1"/>
  <c r="H81" i="2"/>
  <c r="F81" i="2"/>
  <c r="G81" i="2"/>
  <c r="H77" i="3"/>
  <c r="G77" i="3"/>
  <c r="K127" i="3"/>
  <c r="D128" i="3"/>
  <c r="B115" i="9" s="1"/>
  <c r="D129" i="2" l="1"/>
  <c r="G116" i="9" s="1"/>
  <c r="K128" i="2"/>
  <c r="I77" i="3"/>
  <c r="J77" i="3" s="1"/>
  <c r="E78" i="3" s="1"/>
  <c r="F78" i="3" s="1"/>
  <c r="I81" i="2"/>
  <c r="J81" i="2" s="1"/>
  <c r="E82" i="2" s="1"/>
  <c r="K128" i="3"/>
  <c r="D129" i="3"/>
  <c r="B116" i="9" s="1"/>
  <c r="G78" i="3"/>
  <c r="K129" i="2" l="1"/>
  <c r="D130" i="2"/>
  <c r="G117" i="9" s="1"/>
  <c r="H78" i="3"/>
  <c r="G82" i="2"/>
  <c r="H82" i="2"/>
  <c r="F82" i="2"/>
  <c r="K129" i="3"/>
  <c r="D130" i="3"/>
  <c r="B117" i="9" s="1"/>
  <c r="D131" i="2" l="1"/>
  <c r="G118" i="9" s="1"/>
  <c r="K130" i="2"/>
  <c r="I78" i="3"/>
  <c r="J78" i="3" s="1"/>
  <c r="E79" i="3" s="1"/>
  <c r="G79" i="3" s="1"/>
  <c r="I82" i="2"/>
  <c r="J82" i="2" s="1"/>
  <c r="E83" i="2" s="1"/>
  <c r="G83" i="2" s="1"/>
  <c r="K130" i="3"/>
  <c r="D131" i="3"/>
  <c r="B118" i="9" s="1"/>
  <c r="F79" i="3"/>
  <c r="H79" i="3"/>
  <c r="K131" i="2" l="1"/>
  <c r="D132" i="2"/>
  <c r="G119" i="9" s="1"/>
  <c r="F83" i="2"/>
  <c r="H83" i="2"/>
  <c r="K131" i="3"/>
  <c r="D132" i="3"/>
  <c r="B119" i="9" s="1"/>
  <c r="I79" i="3"/>
  <c r="J79" i="3" s="1"/>
  <c r="E80" i="3" s="1"/>
  <c r="D133" i="2" l="1"/>
  <c r="K132" i="2"/>
  <c r="I83" i="2"/>
  <c r="J83" i="2" s="1"/>
  <c r="E84" i="2" s="1"/>
  <c r="F84" i="2" s="1"/>
  <c r="K132" i="3"/>
  <c r="D133" i="3"/>
  <c r="B120" i="9" s="1"/>
  <c r="F80" i="3"/>
  <c r="H80" i="3"/>
  <c r="G80" i="3"/>
  <c r="K133" i="2" l="1"/>
  <c r="G120" i="9"/>
  <c r="D134" i="2"/>
  <c r="G84" i="2"/>
  <c r="H84" i="2"/>
  <c r="K133" i="3"/>
  <c r="D134" i="3"/>
  <c r="B121" i="9" s="1"/>
  <c r="I80" i="3"/>
  <c r="J80" i="3" s="1"/>
  <c r="E81" i="3" s="1"/>
  <c r="D135" i="2" l="1"/>
  <c r="G122" i="9" s="1"/>
  <c r="G121" i="9"/>
  <c r="K134" i="2"/>
  <c r="I84" i="2"/>
  <c r="J84" i="2" s="1"/>
  <c r="E85" i="2" s="1"/>
  <c r="K134" i="3"/>
  <c r="D135" i="3"/>
  <c r="B122" i="9" s="1"/>
  <c r="H81" i="3"/>
  <c r="F81" i="3"/>
  <c r="G81" i="3"/>
  <c r="K135" i="2" l="1"/>
  <c r="D136" i="2"/>
  <c r="G123" i="9" s="1"/>
  <c r="G85" i="2"/>
  <c r="F85" i="2"/>
  <c r="H85" i="2"/>
  <c r="K135" i="3"/>
  <c r="D136" i="3"/>
  <c r="B123" i="9" s="1"/>
  <c r="I81" i="3"/>
  <c r="J81" i="3" s="1"/>
  <c r="E82" i="3" s="1"/>
  <c r="G82" i="3" s="1"/>
  <c r="K136" i="2" l="1"/>
  <c r="D137" i="2"/>
  <c r="G124" i="9" s="1"/>
  <c r="I85" i="2"/>
  <c r="J85" i="2" s="1"/>
  <c r="E86" i="2" s="1"/>
  <c r="K136" i="3"/>
  <c r="D137" i="3"/>
  <c r="B124" i="9" s="1"/>
  <c r="F82" i="3"/>
  <c r="H82" i="3"/>
  <c r="D138" i="2" l="1"/>
  <c r="G125" i="9" s="1"/>
  <c r="K137" i="2"/>
  <c r="G86" i="2"/>
  <c r="F86" i="2"/>
  <c r="H86" i="2"/>
  <c r="K137" i="3"/>
  <c r="D138" i="3"/>
  <c r="B125" i="9" s="1"/>
  <c r="I82" i="3"/>
  <c r="J82" i="3" s="1"/>
  <c r="E83" i="3" s="1"/>
  <c r="H83" i="3" s="1"/>
  <c r="D139" i="2" l="1"/>
  <c r="G126" i="9" s="1"/>
  <c r="K138" i="2"/>
  <c r="I86" i="2"/>
  <c r="J86" i="2" s="1"/>
  <c r="E87" i="2" s="1"/>
  <c r="K138" i="3"/>
  <c r="D139" i="3"/>
  <c r="B126" i="9" s="1"/>
  <c r="F83" i="3"/>
  <c r="G83" i="3"/>
  <c r="D140" i="2" l="1"/>
  <c r="G127" i="9" s="1"/>
  <c r="K139" i="2"/>
  <c r="F87" i="2"/>
  <c r="H87" i="2"/>
  <c r="G87" i="2"/>
  <c r="K139" i="3"/>
  <c r="I83" i="3"/>
  <c r="J83" i="3" s="1"/>
  <c r="E84" i="3" s="1"/>
  <c r="H84" i="3" s="1"/>
  <c r="D140" i="3"/>
  <c r="B127" i="9" s="1"/>
  <c r="K140" i="2" l="1"/>
  <c r="D141" i="2"/>
  <c r="G128" i="9" s="1"/>
  <c r="I87" i="2"/>
  <c r="J87" i="2" s="1"/>
  <c r="E88" i="2" s="1"/>
  <c r="F84" i="3"/>
  <c r="G84" i="3"/>
  <c r="K140" i="3"/>
  <c r="D141" i="3"/>
  <c r="B128" i="9" s="1"/>
  <c r="K141" i="2" l="1"/>
  <c r="D142" i="2"/>
  <c r="G129" i="9" s="1"/>
  <c r="H88" i="2"/>
  <c r="G88" i="2"/>
  <c r="F88" i="2"/>
  <c r="I84" i="3"/>
  <c r="J84" i="3" s="1"/>
  <c r="E85" i="3" s="1"/>
  <c r="H85" i="3" s="1"/>
  <c r="K141" i="3"/>
  <c r="D142" i="3"/>
  <c r="B129" i="9" s="1"/>
  <c r="F85" i="3"/>
  <c r="D143" i="2" l="1"/>
  <c r="G130" i="9" s="1"/>
  <c r="K142" i="2"/>
  <c r="I88" i="2"/>
  <c r="J88" i="2" s="1"/>
  <c r="E89" i="2" s="1"/>
  <c r="G85" i="3"/>
  <c r="I85" i="3" s="1"/>
  <c r="J85" i="3" s="1"/>
  <c r="E86" i="3" s="1"/>
  <c r="K142" i="3"/>
  <c r="D143" i="3"/>
  <c r="B130" i="9" s="1"/>
  <c r="D144" i="2" l="1"/>
  <c r="G131" i="9" s="1"/>
  <c r="K143" i="2"/>
  <c r="H89" i="2"/>
  <c r="F89" i="2"/>
  <c r="G89" i="2"/>
  <c r="K143" i="3"/>
  <c r="D144" i="3"/>
  <c r="B131" i="9" s="1"/>
  <c r="H86" i="3"/>
  <c r="G86" i="3"/>
  <c r="F86" i="3"/>
  <c r="D145" i="2" l="1"/>
  <c r="G132" i="9" s="1"/>
  <c r="K144" i="2"/>
  <c r="I89" i="2"/>
  <c r="J89" i="2" s="1"/>
  <c r="E90" i="2" s="1"/>
  <c r="K144" i="3"/>
  <c r="D145" i="3"/>
  <c r="B132" i="9" s="1"/>
  <c r="I86" i="3"/>
  <c r="J86" i="3" s="1"/>
  <c r="E87" i="3" s="1"/>
  <c r="H87" i="3" s="1"/>
  <c r="D146" i="2" l="1"/>
  <c r="G133" i="9" s="1"/>
  <c r="K145" i="2"/>
  <c r="G90" i="2"/>
  <c r="F90" i="2"/>
  <c r="H90" i="2"/>
  <c r="K145" i="3"/>
  <c r="D146" i="3"/>
  <c r="B133" i="9" s="1"/>
  <c r="F87" i="3"/>
  <c r="G87" i="3"/>
  <c r="K146" i="2" l="1"/>
  <c r="D147" i="2"/>
  <c r="G134" i="9" s="1"/>
  <c r="I90" i="2"/>
  <c r="J90" i="2" s="1"/>
  <c r="E91" i="2" s="1"/>
  <c r="K146" i="3"/>
  <c r="D147" i="3"/>
  <c r="B134" i="9" s="1"/>
  <c r="I87" i="3"/>
  <c r="J87" i="3" s="1"/>
  <c r="E88" i="3" s="1"/>
  <c r="G88" i="3" s="1"/>
  <c r="D148" i="2" l="1"/>
  <c r="G135" i="9" s="1"/>
  <c r="K147" i="2"/>
  <c r="G91" i="2"/>
  <c r="H91" i="2"/>
  <c r="F91" i="2"/>
  <c r="I91" i="2" s="1"/>
  <c r="J91" i="2" s="1"/>
  <c r="E92" i="2" s="1"/>
  <c r="K147" i="3"/>
  <c r="D148" i="3"/>
  <c r="B135" i="9" s="1"/>
  <c r="F88" i="3"/>
  <c r="H88" i="3"/>
  <c r="D149" i="2" l="1"/>
  <c r="G136" i="9" s="1"/>
  <c r="K148" i="2"/>
  <c r="H92" i="2"/>
  <c r="G92" i="2"/>
  <c r="F92" i="2"/>
  <c r="I92" i="2" s="1"/>
  <c r="J92" i="2" s="1"/>
  <c r="E93" i="2" s="1"/>
  <c r="K148" i="3"/>
  <c r="D149" i="3"/>
  <c r="B136" i="9" s="1"/>
  <c r="I88" i="3"/>
  <c r="J88" i="3" s="1"/>
  <c r="E89" i="3" s="1"/>
  <c r="G89" i="3" s="1"/>
  <c r="D150" i="2" l="1"/>
  <c r="G137" i="9" s="1"/>
  <c r="K149" i="2"/>
  <c r="G93" i="2"/>
  <c r="F93" i="2"/>
  <c r="H93" i="2"/>
  <c r="K149" i="3"/>
  <c r="D150" i="3"/>
  <c r="B137" i="9" s="1"/>
  <c r="F89" i="3"/>
  <c r="H89" i="3"/>
  <c r="D151" i="2" l="1"/>
  <c r="G138" i="9" s="1"/>
  <c r="K150" i="2"/>
  <c r="I93" i="2"/>
  <c r="J93" i="2" s="1"/>
  <c r="E94" i="2" s="1"/>
  <c r="K150" i="3"/>
  <c r="I89" i="3"/>
  <c r="J89" i="3" s="1"/>
  <c r="E90" i="3" s="1"/>
  <c r="G90" i="3" s="1"/>
  <c r="D151" i="3"/>
  <c r="B138" i="9" s="1"/>
  <c r="D152" i="2" l="1"/>
  <c r="G139" i="9" s="1"/>
  <c r="K151" i="2"/>
  <c r="F94" i="2"/>
  <c r="H94" i="2"/>
  <c r="G94" i="2"/>
  <c r="K151" i="3"/>
  <c r="H90" i="3"/>
  <c r="F90" i="3"/>
  <c r="D152" i="3"/>
  <c r="B139" i="9" s="1"/>
  <c r="K152" i="2" l="1"/>
  <c r="D153" i="2"/>
  <c r="G140" i="9" s="1"/>
  <c r="I94" i="2"/>
  <c r="J94" i="2" s="1"/>
  <c r="E95" i="2" s="1"/>
  <c r="K152" i="3"/>
  <c r="I90" i="3"/>
  <c r="J90" i="3" s="1"/>
  <c r="E91" i="3" s="1"/>
  <c r="F91" i="3" s="1"/>
  <c r="D153" i="3"/>
  <c r="B140" i="9" s="1"/>
  <c r="D154" i="2" l="1"/>
  <c r="G141" i="9" s="1"/>
  <c r="K153" i="2"/>
  <c r="F95" i="2"/>
  <c r="G95" i="2"/>
  <c r="H95" i="2"/>
  <c r="K153" i="3"/>
  <c r="G91" i="3"/>
  <c r="H91" i="3"/>
  <c r="D154" i="3"/>
  <c r="B141" i="9" s="1"/>
  <c r="D155" i="2" l="1"/>
  <c r="G142" i="9" s="1"/>
  <c r="K154" i="2"/>
  <c r="I95" i="2"/>
  <c r="J95" i="2" s="1"/>
  <c r="E96" i="2" s="1"/>
  <c r="K154" i="3"/>
  <c r="I91" i="3"/>
  <c r="J91" i="3" s="1"/>
  <c r="E92" i="3" s="1"/>
  <c r="G92" i="3" s="1"/>
  <c r="D155" i="3"/>
  <c r="B142" i="9" s="1"/>
  <c r="K155" i="2"/>
  <c r="D156" i="2"/>
  <c r="G143" i="9" s="1"/>
  <c r="G96" i="2" l="1"/>
  <c r="H96" i="2"/>
  <c r="F96" i="2"/>
  <c r="I96" i="2" s="1"/>
  <c r="J96" i="2" s="1"/>
  <c r="E97" i="2" s="1"/>
  <c r="F92" i="3"/>
  <c r="K155" i="3"/>
  <c r="H92" i="3"/>
  <c r="D156" i="3"/>
  <c r="B143" i="9" s="1"/>
  <c r="K156" i="2"/>
  <c r="D157" i="2"/>
  <c r="G144" i="9" s="1"/>
  <c r="F97" i="2" l="1"/>
  <c r="H97" i="2"/>
  <c r="G97" i="2"/>
  <c r="I92" i="3"/>
  <c r="J92" i="3" s="1"/>
  <c r="E93" i="3" s="1"/>
  <c r="F93" i="3" s="1"/>
  <c r="K156" i="3"/>
  <c r="D157" i="3"/>
  <c r="B144" i="9" s="1"/>
  <c r="K157" i="2"/>
  <c r="D158" i="2"/>
  <c r="G145" i="9" s="1"/>
  <c r="I97" i="2" l="1"/>
  <c r="J97" i="2" s="1"/>
  <c r="E98" i="2" s="1"/>
  <c r="H93" i="3"/>
  <c r="G93" i="3"/>
  <c r="K157" i="3"/>
  <c r="D158" i="3"/>
  <c r="B145" i="9" s="1"/>
  <c r="K158" i="2"/>
  <c r="D159" i="2"/>
  <c r="G146" i="9" s="1"/>
  <c r="H98" i="2" l="1"/>
  <c r="F98" i="2"/>
  <c r="G98" i="2"/>
  <c r="I93" i="3"/>
  <c r="J93" i="3" s="1"/>
  <c r="E94" i="3" s="1"/>
  <c r="H94" i="3" s="1"/>
  <c r="K158" i="3"/>
  <c r="D159" i="3"/>
  <c r="B146" i="9" s="1"/>
  <c r="K159" i="2"/>
  <c r="D160" i="2"/>
  <c r="G147" i="9" s="1"/>
  <c r="I98" i="2" l="1"/>
  <c r="J98" i="2" s="1"/>
  <c r="E99" i="2" s="1"/>
  <c r="G94" i="3"/>
  <c r="F94" i="3"/>
  <c r="K159" i="3"/>
  <c r="D160" i="3"/>
  <c r="B147" i="9" s="1"/>
  <c r="K160" i="2"/>
  <c r="D161" i="2"/>
  <c r="G148" i="9" s="1"/>
  <c r="H99" i="2" l="1"/>
  <c r="G99" i="2"/>
  <c r="F99" i="2"/>
  <c r="I99" i="2" s="1"/>
  <c r="J99" i="2" s="1"/>
  <c r="E100" i="2" s="1"/>
  <c r="I94" i="3"/>
  <c r="J94" i="3" s="1"/>
  <c r="E95" i="3" s="1"/>
  <c r="F95" i="3" s="1"/>
  <c r="K160" i="3"/>
  <c r="D161" i="3"/>
  <c r="B148" i="9" s="1"/>
  <c r="K161" i="2"/>
  <c r="D162" i="2"/>
  <c r="G149" i="9" s="1"/>
  <c r="F100" i="2" l="1"/>
  <c r="H100" i="2"/>
  <c r="G100" i="2"/>
  <c r="G95" i="3"/>
  <c r="H95" i="3"/>
  <c r="K161" i="3"/>
  <c r="D162" i="3"/>
  <c r="B149" i="9" s="1"/>
  <c r="K162" i="2"/>
  <c r="D163" i="2"/>
  <c r="G150" i="9" s="1"/>
  <c r="I100" i="2" l="1"/>
  <c r="J100" i="2" s="1"/>
  <c r="E101" i="2" s="1"/>
  <c r="I95" i="3"/>
  <c r="J95" i="3" s="1"/>
  <c r="E96" i="3" s="1"/>
  <c r="F96" i="3" s="1"/>
  <c r="K162" i="3"/>
  <c r="D163" i="3"/>
  <c r="B150" i="9" s="1"/>
  <c r="K163" i="2"/>
  <c r="D164" i="2"/>
  <c r="G151" i="9" s="1"/>
  <c r="G101" i="2" l="1"/>
  <c r="F101" i="2"/>
  <c r="H101" i="2"/>
  <c r="G96" i="3"/>
  <c r="H96" i="3"/>
  <c r="K163" i="3"/>
  <c r="D164" i="3"/>
  <c r="B151" i="9" s="1"/>
  <c r="K164" i="2"/>
  <c r="D165" i="2"/>
  <c r="G152" i="9" s="1"/>
  <c r="I101" i="2" l="1"/>
  <c r="J101" i="2" s="1"/>
  <c r="E102" i="2" s="1"/>
  <c r="I96" i="3"/>
  <c r="J96" i="3" s="1"/>
  <c r="E97" i="3" s="1"/>
  <c r="K164" i="3"/>
  <c r="D165" i="3"/>
  <c r="B152" i="9" s="1"/>
  <c r="K165" i="2"/>
  <c r="D166" i="2"/>
  <c r="G153" i="9" s="1"/>
  <c r="G102" i="2" l="1"/>
  <c r="F102" i="2"/>
  <c r="H102" i="2"/>
  <c r="G97" i="3"/>
  <c r="H97" i="3"/>
  <c r="F97" i="3"/>
  <c r="I97" i="3" s="1"/>
  <c r="J97" i="3" s="1"/>
  <c r="E98" i="3" s="1"/>
  <c r="G98" i="3" s="1"/>
  <c r="K165" i="3"/>
  <c r="D166" i="3"/>
  <c r="B153" i="9" s="1"/>
  <c r="K166" i="2"/>
  <c r="D167" i="2"/>
  <c r="G154" i="9" s="1"/>
  <c r="I102" i="2" l="1"/>
  <c r="J102" i="2" s="1"/>
  <c r="E103" i="2" s="1"/>
  <c r="F98" i="3"/>
  <c r="H98" i="3"/>
  <c r="I98" i="3"/>
  <c r="J98" i="3" s="1"/>
  <c r="E99" i="3" s="1"/>
  <c r="H99" i="3" s="1"/>
  <c r="K166" i="3"/>
  <c r="D167" i="3"/>
  <c r="B154" i="9" s="1"/>
  <c r="K167" i="2"/>
  <c r="D168" i="2"/>
  <c r="G155" i="9" s="1"/>
  <c r="H103" i="2" l="1"/>
  <c r="G103" i="2"/>
  <c r="F103" i="2"/>
  <c r="I103" i="2" s="1"/>
  <c r="J103" i="2" s="1"/>
  <c r="E104" i="2" s="1"/>
  <c r="G99" i="3"/>
  <c r="F99" i="3"/>
  <c r="K167" i="3"/>
  <c r="D168" i="3"/>
  <c r="B155" i="9" s="1"/>
  <c r="K168" i="2"/>
  <c r="D169" i="2"/>
  <c r="G156" i="9" s="1"/>
  <c r="F104" i="2" l="1"/>
  <c r="G104" i="2"/>
  <c r="H104" i="2"/>
  <c r="I99" i="3"/>
  <c r="J99" i="3" s="1"/>
  <c r="E100" i="3" s="1"/>
  <c r="G100" i="3" s="1"/>
  <c r="K168" i="3"/>
  <c r="D169" i="3"/>
  <c r="B156" i="9" s="1"/>
  <c r="K169" i="2"/>
  <c r="D170" i="2"/>
  <c r="G157" i="9" s="1"/>
  <c r="I104" i="2" l="1"/>
  <c r="J104" i="2" s="1"/>
  <c r="E105" i="2" s="1"/>
  <c r="F100" i="3"/>
  <c r="H100" i="3"/>
  <c r="K169" i="3"/>
  <c r="D170" i="3"/>
  <c r="B157" i="9" s="1"/>
  <c r="K170" i="2"/>
  <c r="D171" i="2"/>
  <c r="G158" i="9" s="1"/>
  <c r="F105" i="2" l="1"/>
  <c r="H105" i="2"/>
  <c r="G105" i="2"/>
  <c r="I105" i="2" s="1"/>
  <c r="J105" i="2" s="1"/>
  <c r="E106" i="2" s="1"/>
  <c r="I100" i="3"/>
  <c r="J100" i="3" s="1"/>
  <c r="E101" i="3" s="1"/>
  <c r="F101" i="3" s="1"/>
  <c r="H101" i="3"/>
  <c r="G101" i="3"/>
  <c r="I101" i="3" s="1"/>
  <c r="J101" i="3" s="1"/>
  <c r="E102" i="3" s="1"/>
  <c r="H102" i="3" s="1"/>
  <c r="K170" i="3"/>
  <c r="D171" i="3"/>
  <c r="B158" i="9" s="1"/>
  <c r="K171" i="2"/>
  <c r="D172" i="2"/>
  <c r="G159" i="9" s="1"/>
  <c r="F106" i="2" l="1"/>
  <c r="H106" i="2"/>
  <c r="G106" i="2"/>
  <c r="G102" i="3"/>
  <c r="F102" i="3"/>
  <c r="I102" i="3" s="1"/>
  <c r="J102" i="3" s="1"/>
  <c r="E103" i="3" s="1"/>
  <c r="K171" i="3"/>
  <c r="D172" i="3"/>
  <c r="B159" i="9" s="1"/>
  <c r="K172" i="2"/>
  <c r="D173" i="2"/>
  <c r="G160" i="9" s="1"/>
  <c r="I106" i="2" l="1"/>
  <c r="J106" i="2" s="1"/>
  <c r="E107" i="2" s="1"/>
  <c r="F103" i="3"/>
  <c r="H103" i="3"/>
  <c r="K172" i="3"/>
  <c r="G103" i="3"/>
  <c r="D173" i="3"/>
  <c r="B160" i="9" s="1"/>
  <c r="K173" i="2"/>
  <c r="D174" i="2"/>
  <c r="G161" i="9" s="1"/>
  <c r="G107" i="2" l="1"/>
  <c r="H107" i="2"/>
  <c r="F107" i="2"/>
  <c r="I107" i="2" s="1"/>
  <c r="J107" i="2" s="1"/>
  <c r="E108" i="2" s="1"/>
  <c r="I103" i="3"/>
  <c r="J103" i="3" s="1"/>
  <c r="E104" i="3" s="1"/>
  <c r="K173" i="3"/>
  <c r="D174" i="3"/>
  <c r="B161" i="9" s="1"/>
  <c r="K174" i="2"/>
  <c r="D175" i="2"/>
  <c r="G162" i="9" s="1"/>
  <c r="G104" i="3"/>
  <c r="H104" i="3"/>
  <c r="F104" i="3"/>
  <c r="F108" i="2" l="1"/>
  <c r="H108" i="2"/>
  <c r="G108" i="2"/>
  <c r="K174" i="3"/>
  <c r="D175" i="3"/>
  <c r="B162" i="9" s="1"/>
  <c r="K175" i="2"/>
  <c r="D176" i="2"/>
  <c r="G163" i="9" s="1"/>
  <c r="I104" i="3"/>
  <c r="J104" i="3" s="1"/>
  <c r="E105" i="3" s="1"/>
  <c r="F105" i="3" s="1"/>
  <c r="I108" i="2" l="1"/>
  <c r="J108" i="2" s="1"/>
  <c r="E109" i="2" s="1"/>
  <c r="H109" i="2"/>
  <c r="F109" i="2"/>
  <c r="G109" i="2"/>
  <c r="K175" i="3"/>
  <c r="D176" i="3"/>
  <c r="B163" i="9" s="1"/>
  <c r="G105" i="3"/>
  <c r="H105" i="3"/>
  <c r="K176" i="2"/>
  <c r="D177" i="2"/>
  <c r="G164" i="9" s="1"/>
  <c r="I109" i="2" l="1"/>
  <c r="J109" i="2" s="1"/>
  <c r="E110" i="2" s="1"/>
  <c r="K176" i="3"/>
  <c r="I105" i="3"/>
  <c r="J105" i="3" s="1"/>
  <c r="E106" i="3" s="1"/>
  <c r="H106" i="3" s="1"/>
  <c r="D177" i="3"/>
  <c r="B164" i="9" s="1"/>
  <c r="K177" i="2"/>
  <c r="D178" i="2"/>
  <c r="G165" i="9" s="1"/>
  <c r="F110" i="2" l="1"/>
  <c r="H110" i="2"/>
  <c r="G110" i="2"/>
  <c r="G106" i="3"/>
  <c r="K177" i="3"/>
  <c r="F106" i="3"/>
  <c r="D178" i="3"/>
  <c r="B165" i="9" s="1"/>
  <c r="K178" i="2"/>
  <c r="D179" i="2"/>
  <c r="G166" i="9" s="1"/>
  <c r="I110" i="2" l="1"/>
  <c r="J110" i="2" s="1"/>
  <c r="E111" i="2" s="1"/>
  <c r="I106" i="3"/>
  <c r="J106" i="3" s="1"/>
  <c r="E107" i="3" s="1"/>
  <c r="F107" i="3" s="1"/>
  <c r="K178" i="3"/>
  <c r="D179" i="3"/>
  <c r="B166" i="9" s="1"/>
  <c r="G107" i="3"/>
  <c r="K179" i="2"/>
  <c r="D180" i="2"/>
  <c r="G167" i="9" s="1"/>
  <c r="H111" i="2" l="1"/>
  <c r="G111" i="2"/>
  <c r="F111" i="2"/>
  <c r="I111" i="2" s="1"/>
  <c r="J111" i="2" s="1"/>
  <c r="E112" i="2" s="1"/>
  <c r="H107" i="3"/>
  <c r="K179" i="3"/>
  <c r="I107" i="3"/>
  <c r="J107" i="3" s="1"/>
  <c r="E108" i="3" s="1"/>
  <c r="F108" i="3" s="1"/>
  <c r="D180" i="3"/>
  <c r="B167" i="9" s="1"/>
  <c r="K180" i="2"/>
  <c r="D181" i="2"/>
  <c r="G168" i="9" s="1"/>
  <c r="H112" i="2" l="1"/>
  <c r="F112" i="2"/>
  <c r="G112" i="2"/>
  <c r="K180" i="3"/>
  <c r="H108" i="3"/>
  <c r="G108" i="3"/>
  <c r="D181" i="3"/>
  <c r="B168" i="9" s="1"/>
  <c r="K181" i="2"/>
  <c r="D182" i="2"/>
  <c r="G169" i="9" s="1"/>
  <c r="I112" i="2" l="1"/>
  <c r="J112" i="2" s="1"/>
  <c r="E113" i="2" s="1"/>
  <c r="I108" i="3"/>
  <c r="J108" i="3" s="1"/>
  <c r="E109" i="3" s="1"/>
  <c r="H109" i="3" s="1"/>
  <c r="K181" i="3"/>
  <c r="G109" i="3"/>
  <c r="F109" i="3"/>
  <c r="D182" i="3"/>
  <c r="B169" i="9" s="1"/>
  <c r="K182" i="2"/>
  <c r="D183" i="2"/>
  <c r="G170" i="9" s="1"/>
  <c r="F113" i="2" l="1"/>
  <c r="G113" i="2"/>
  <c r="H113" i="2"/>
  <c r="K182" i="3"/>
  <c r="I109" i="3"/>
  <c r="J109" i="3" s="1"/>
  <c r="E110" i="3" s="1"/>
  <c r="H110" i="3" s="1"/>
  <c r="D183" i="3"/>
  <c r="B170" i="9" s="1"/>
  <c r="K183" i="2"/>
  <c r="D184" i="2"/>
  <c r="G171" i="9" s="1"/>
  <c r="I113" i="2" l="1"/>
  <c r="J113" i="2" s="1"/>
  <c r="E114" i="2" s="1"/>
  <c r="G110" i="3"/>
  <c r="F110" i="3"/>
  <c r="I110" i="3" s="1"/>
  <c r="J110" i="3" s="1"/>
  <c r="E111" i="3" s="1"/>
  <c r="H111" i="3" s="1"/>
  <c r="K183" i="3"/>
  <c r="D184" i="3"/>
  <c r="B171" i="9" s="1"/>
  <c r="K184" i="2"/>
  <c r="D185" i="2"/>
  <c r="G172" i="9" s="1"/>
  <c r="H114" i="2" l="1"/>
  <c r="G114" i="2"/>
  <c r="F114" i="2"/>
  <c r="I114" i="2" s="1"/>
  <c r="J114" i="2" s="1"/>
  <c r="E115" i="2" s="1"/>
  <c r="K184" i="3"/>
  <c r="D185" i="3"/>
  <c r="B172" i="9" s="1"/>
  <c r="K185" i="2"/>
  <c r="D186" i="2"/>
  <c r="G173" i="9" s="1"/>
  <c r="G111" i="3"/>
  <c r="F111" i="3"/>
  <c r="G115" i="2" l="1"/>
  <c r="H115" i="2"/>
  <c r="F115" i="2"/>
  <c r="I115" i="2" s="1"/>
  <c r="J115" i="2" s="1"/>
  <c r="E116" i="2" s="1"/>
  <c r="K185" i="3"/>
  <c r="D186" i="3"/>
  <c r="B173" i="9" s="1"/>
  <c r="K186" i="2"/>
  <c r="D187" i="2"/>
  <c r="G174" i="9" s="1"/>
  <c r="I111" i="3"/>
  <c r="J111" i="3" s="1"/>
  <c r="E112" i="3" s="1"/>
  <c r="F112" i="3" s="1"/>
  <c r="H116" i="2" l="1"/>
  <c r="F116" i="2"/>
  <c r="G116" i="2"/>
  <c r="K186" i="3"/>
  <c r="D187" i="3"/>
  <c r="B174" i="9" s="1"/>
  <c r="G112" i="3"/>
  <c r="H112" i="3"/>
  <c r="K187" i="2"/>
  <c r="D188" i="2"/>
  <c r="G175" i="9" s="1"/>
  <c r="I116" i="2" l="1"/>
  <c r="J116" i="2" s="1"/>
  <c r="E117" i="2" s="1"/>
  <c r="I112" i="3"/>
  <c r="J112" i="3" s="1"/>
  <c r="E113" i="3" s="1"/>
  <c r="H113" i="3" s="1"/>
  <c r="K187" i="3"/>
  <c r="D188" i="3"/>
  <c r="B175" i="9" s="1"/>
  <c r="F113" i="3"/>
  <c r="G113" i="3"/>
  <c r="K188" i="2"/>
  <c r="D189" i="2"/>
  <c r="G176" i="9" s="1"/>
  <c r="F117" i="2" l="1"/>
  <c r="H117" i="2"/>
  <c r="G117" i="2"/>
  <c r="K188" i="3"/>
  <c r="D189" i="3"/>
  <c r="B176" i="9" s="1"/>
  <c r="I113" i="3"/>
  <c r="J113" i="3" s="1"/>
  <c r="E114" i="3" s="1"/>
  <c r="H114" i="3" s="1"/>
  <c r="K189" i="2"/>
  <c r="D190" i="2"/>
  <c r="G177" i="9" s="1"/>
  <c r="I117" i="2" l="1"/>
  <c r="J117" i="2" s="1"/>
  <c r="E118" i="2" s="1"/>
  <c r="G114" i="3"/>
  <c r="F114" i="3"/>
  <c r="K189" i="3"/>
  <c r="D190" i="3"/>
  <c r="B177" i="9" s="1"/>
  <c r="K190" i="2"/>
  <c r="D191" i="2"/>
  <c r="G178" i="9" s="1"/>
  <c r="F118" i="2" l="1"/>
  <c r="H118" i="2"/>
  <c r="G118" i="2"/>
  <c r="I114" i="3"/>
  <c r="J114" i="3" s="1"/>
  <c r="E115" i="3" s="1"/>
  <c r="G115" i="3" s="1"/>
  <c r="K190" i="3"/>
  <c r="D191" i="3"/>
  <c r="B178" i="9" s="1"/>
  <c r="K191" i="2"/>
  <c r="D192" i="2"/>
  <c r="G179" i="9" s="1"/>
  <c r="H115" i="3"/>
  <c r="F115" i="3"/>
  <c r="I118" i="2" l="1"/>
  <c r="J118" i="2" s="1"/>
  <c r="E119" i="2" s="1"/>
  <c r="K191" i="3"/>
  <c r="D192" i="3"/>
  <c r="B179" i="9" s="1"/>
  <c r="I115" i="3"/>
  <c r="J115" i="3" s="1"/>
  <c r="E116" i="3" s="1"/>
  <c r="H116" i="3" s="1"/>
  <c r="K192" i="2"/>
  <c r="D193" i="2"/>
  <c r="G180" i="9" s="1"/>
  <c r="F119" i="2" l="1"/>
  <c r="H119" i="2"/>
  <c r="G119" i="2"/>
  <c r="K192" i="3"/>
  <c r="D193" i="3"/>
  <c r="B180" i="9" s="1"/>
  <c r="G116" i="3"/>
  <c r="F116" i="3"/>
  <c r="K193" i="2"/>
  <c r="D194" i="2"/>
  <c r="G181" i="9" s="1"/>
  <c r="I119" i="2" l="1"/>
  <c r="J119" i="2" s="1"/>
  <c r="E120" i="2" s="1"/>
  <c r="I116" i="3"/>
  <c r="J116" i="3" s="1"/>
  <c r="E117" i="3" s="1"/>
  <c r="G117" i="3" s="1"/>
  <c r="K193" i="3"/>
  <c r="D194" i="3"/>
  <c r="B181" i="9" s="1"/>
  <c r="K194" i="2"/>
  <c r="D195" i="2"/>
  <c r="G182" i="9" s="1"/>
  <c r="G120" i="2" l="1"/>
  <c r="H120" i="2"/>
  <c r="F120" i="2"/>
  <c r="I120" i="2" s="1"/>
  <c r="J120" i="2" s="1"/>
  <c r="E121" i="2" s="1"/>
  <c r="H121" i="2" s="1"/>
  <c r="H117" i="3"/>
  <c r="F117" i="3"/>
  <c r="I117" i="3" s="1"/>
  <c r="J117" i="3" s="1"/>
  <c r="E118" i="3" s="1"/>
  <c r="G118" i="3" s="1"/>
  <c r="K194" i="3"/>
  <c r="D195" i="3"/>
  <c r="B182" i="9" s="1"/>
  <c r="K195" i="2"/>
  <c r="D196" i="2"/>
  <c r="G183" i="9" s="1"/>
  <c r="G121" i="2" l="1"/>
  <c r="F121" i="2"/>
  <c r="K195" i="3"/>
  <c r="D196" i="3"/>
  <c r="B183" i="9" s="1"/>
  <c r="I121" i="2"/>
  <c r="J121" i="2" s="1"/>
  <c r="E122" i="2" s="1"/>
  <c r="H118" i="3"/>
  <c r="F118" i="3"/>
  <c r="K196" i="2"/>
  <c r="D197" i="2"/>
  <c r="G184" i="9" s="1"/>
  <c r="I118" i="3" l="1"/>
  <c r="J118" i="3" s="1"/>
  <c r="E119" i="3" s="1"/>
  <c r="K196" i="3"/>
  <c r="D197" i="3"/>
  <c r="B184" i="9" s="1"/>
  <c r="H122" i="2"/>
  <c r="F122" i="2"/>
  <c r="G122" i="2"/>
  <c r="K197" i="2"/>
  <c r="D198" i="2"/>
  <c r="G185" i="9" s="1"/>
  <c r="F119" i="3"/>
  <c r="G119" i="3"/>
  <c r="H119" i="3"/>
  <c r="K197" i="3" l="1"/>
  <c r="D198" i="3"/>
  <c r="B185" i="9" s="1"/>
  <c r="I122" i="2"/>
  <c r="J122" i="2" s="1"/>
  <c r="E123" i="2" s="1"/>
  <c r="K198" i="2"/>
  <c r="D199" i="2"/>
  <c r="G186" i="9" s="1"/>
  <c r="I119" i="3"/>
  <c r="J119" i="3" s="1"/>
  <c r="E120" i="3" s="1"/>
  <c r="K198" i="3" l="1"/>
  <c r="D199" i="3"/>
  <c r="B186" i="9" s="1"/>
  <c r="G123" i="2"/>
  <c r="F123" i="2"/>
  <c r="H123" i="2"/>
  <c r="K199" i="2"/>
  <c r="D200" i="2"/>
  <c r="G187" i="9" s="1"/>
  <c r="G120" i="3"/>
  <c r="H120" i="3"/>
  <c r="F120" i="3"/>
  <c r="K199" i="3" l="1"/>
  <c r="D200" i="3"/>
  <c r="B187" i="9" s="1"/>
  <c r="I123" i="2"/>
  <c r="J123" i="2" s="1"/>
  <c r="E124" i="2" s="1"/>
  <c r="K200" i="2"/>
  <c r="D201" i="2"/>
  <c r="G188" i="9" s="1"/>
  <c r="I120" i="3"/>
  <c r="J120" i="3" s="1"/>
  <c r="E121" i="3" s="1"/>
  <c r="G121" i="3" s="1"/>
  <c r="K200" i="3" l="1"/>
  <c r="D201" i="3"/>
  <c r="B188" i="9" s="1"/>
  <c r="G124" i="2"/>
  <c r="H124" i="2"/>
  <c r="F124" i="2"/>
  <c r="K201" i="2"/>
  <c r="D202" i="2"/>
  <c r="G189" i="9" s="1"/>
  <c r="F121" i="3"/>
  <c r="H121" i="3"/>
  <c r="K201" i="3" l="1"/>
  <c r="D202" i="3"/>
  <c r="B189" i="9" s="1"/>
  <c r="I121" i="3"/>
  <c r="J121" i="3" s="1"/>
  <c r="E122" i="3" s="1"/>
  <c r="H122" i="3" s="1"/>
  <c r="I124" i="2"/>
  <c r="J124" i="2" s="1"/>
  <c r="E125" i="2" s="1"/>
  <c r="K202" i="2"/>
  <c r="D203" i="2"/>
  <c r="G190" i="9" s="1"/>
  <c r="G122" i="3" l="1"/>
  <c r="F122" i="3"/>
  <c r="K202" i="3"/>
  <c r="D203" i="3"/>
  <c r="B190" i="9" s="1"/>
  <c r="H125" i="2"/>
  <c r="G125" i="2"/>
  <c r="F125" i="2"/>
  <c r="K203" i="2"/>
  <c r="D204" i="2"/>
  <c r="G191" i="9" s="1"/>
  <c r="I122" i="3" l="1"/>
  <c r="J122" i="3" s="1"/>
  <c r="E123" i="3" s="1"/>
  <c r="F123" i="3" s="1"/>
  <c r="K203" i="3"/>
  <c r="D204" i="3"/>
  <c r="B191" i="9" s="1"/>
  <c r="I125" i="2"/>
  <c r="J125" i="2" s="1"/>
  <c r="E126" i="2" s="1"/>
  <c r="K204" i="2"/>
  <c r="D205" i="2"/>
  <c r="G192" i="9" s="1"/>
  <c r="H123" i="3"/>
  <c r="G123" i="3" l="1"/>
  <c r="K204" i="3"/>
  <c r="D205" i="3"/>
  <c r="B192" i="9" s="1"/>
  <c r="G126" i="2"/>
  <c r="H126" i="2"/>
  <c r="F126" i="2"/>
  <c r="K205" i="2"/>
  <c r="D206" i="2"/>
  <c r="G193" i="9" s="1"/>
  <c r="I123" i="3"/>
  <c r="J123" i="3" s="1"/>
  <c r="E124" i="3" s="1"/>
  <c r="K205" i="3" l="1"/>
  <c r="D206" i="3"/>
  <c r="B193" i="9" s="1"/>
  <c r="I126" i="2"/>
  <c r="J126" i="2" s="1"/>
  <c r="E127" i="2" s="1"/>
  <c r="K206" i="2"/>
  <c r="D207" i="2"/>
  <c r="G194" i="9" s="1"/>
  <c r="F124" i="3"/>
  <c r="G124" i="3"/>
  <c r="H124" i="3"/>
  <c r="K206" i="3" l="1"/>
  <c r="D207" i="3"/>
  <c r="B194" i="9" s="1"/>
  <c r="H127" i="2"/>
  <c r="G127" i="2"/>
  <c r="F127" i="2"/>
  <c r="K207" i="2"/>
  <c r="D208" i="2"/>
  <c r="G195" i="9" s="1"/>
  <c r="I124" i="3"/>
  <c r="J124" i="3" s="1"/>
  <c r="E125" i="3" s="1"/>
  <c r="K207" i="3" l="1"/>
  <c r="D208" i="3"/>
  <c r="B195" i="9" s="1"/>
  <c r="I127" i="2"/>
  <c r="J127" i="2" s="1"/>
  <c r="E128" i="2" s="1"/>
  <c r="K208" i="2"/>
  <c r="D209" i="2"/>
  <c r="G196" i="9" s="1"/>
  <c r="F125" i="3"/>
  <c r="H125" i="3"/>
  <c r="G125" i="3"/>
  <c r="K208" i="3" l="1"/>
  <c r="D209" i="3"/>
  <c r="B196" i="9" s="1"/>
  <c r="H128" i="2"/>
  <c r="G128" i="2"/>
  <c r="F128" i="2"/>
  <c r="K209" i="2"/>
  <c r="D210" i="2"/>
  <c r="G197" i="9" s="1"/>
  <c r="I125" i="3"/>
  <c r="J125" i="3" s="1"/>
  <c r="E126" i="3" s="1"/>
  <c r="K209" i="3" l="1"/>
  <c r="D210" i="3"/>
  <c r="B197" i="9" s="1"/>
  <c r="I128" i="2"/>
  <c r="J128" i="2" s="1"/>
  <c r="E129" i="2" s="1"/>
  <c r="K210" i="2"/>
  <c r="D211" i="2"/>
  <c r="G198" i="9" s="1"/>
  <c r="H126" i="3"/>
  <c r="G126" i="3"/>
  <c r="F126" i="3"/>
  <c r="K210" i="3" l="1"/>
  <c r="D211" i="3"/>
  <c r="B198" i="9" s="1"/>
  <c r="H129" i="2"/>
  <c r="F129" i="2"/>
  <c r="G129" i="2"/>
  <c r="K211" i="2"/>
  <c r="D212" i="2"/>
  <c r="G199" i="9" s="1"/>
  <c r="I126" i="3"/>
  <c r="J126" i="3" s="1"/>
  <c r="E127" i="3" s="1"/>
  <c r="F127" i="3" s="1"/>
  <c r="K211" i="3" l="1"/>
  <c r="D212" i="3"/>
  <c r="B199" i="9" s="1"/>
  <c r="I129" i="2"/>
  <c r="J129" i="2" s="1"/>
  <c r="E130" i="2" s="1"/>
  <c r="H127" i="3"/>
  <c r="G127" i="3"/>
  <c r="K212" i="2"/>
  <c r="D213" i="2"/>
  <c r="G200" i="9" s="1"/>
  <c r="K212" i="3" l="1"/>
  <c r="D213" i="3"/>
  <c r="F130" i="2"/>
  <c r="G130" i="2"/>
  <c r="H130" i="2"/>
  <c r="I127" i="3"/>
  <c r="J127" i="3" s="1"/>
  <c r="E128" i="3" s="1"/>
  <c r="H128" i="3" s="1"/>
  <c r="K213" i="2"/>
  <c r="D214" i="2"/>
  <c r="G201" i="9" s="1"/>
  <c r="D214" i="3" l="1"/>
  <c r="B201" i="9" s="1"/>
  <c r="B200" i="9"/>
  <c r="F128" i="3"/>
  <c r="G128" i="3"/>
  <c r="K213" i="3"/>
  <c r="I130" i="2"/>
  <c r="J130" i="2" s="1"/>
  <c r="E131" i="2" s="1"/>
  <c r="K214" i="2"/>
  <c r="D215" i="2"/>
  <c r="G202" i="9" s="1"/>
  <c r="K214" i="3" l="1"/>
  <c r="D215" i="3"/>
  <c r="B202" i="9" s="1"/>
  <c r="I128" i="3"/>
  <c r="J128" i="3" s="1"/>
  <c r="E129" i="3" s="1"/>
  <c r="F129" i="3" s="1"/>
  <c r="G131" i="2"/>
  <c r="F131" i="2"/>
  <c r="H131" i="2"/>
  <c r="K215" i="2"/>
  <c r="D216" i="2"/>
  <c r="G203" i="9" s="1"/>
  <c r="D216" i="3" l="1"/>
  <c r="B203" i="9" s="1"/>
  <c r="K215" i="3"/>
  <c r="H129" i="3"/>
  <c r="G129" i="3"/>
  <c r="I129" i="3" s="1"/>
  <c r="J129" i="3" s="1"/>
  <c r="E130" i="3" s="1"/>
  <c r="I131" i="2"/>
  <c r="J131" i="2" s="1"/>
  <c r="E132" i="2" s="1"/>
  <c r="K216" i="2"/>
  <c r="D217" i="2"/>
  <c r="G204" i="9" s="1"/>
  <c r="D217" i="3" l="1"/>
  <c r="B204" i="9" s="1"/>
  <c r="K216" i="3"/>
  <c r="H130" i="3"/>
  <c r="F130" i="3"/>
  <c r="G130" i="3"/>
  <c r="H132" i="2"/>
  <c r="F132" i="2"/>
  <c r="G132" i="2"/>
  <c r="K217" i="2"/>
  <c r="D218" i="2"/>
  <c r="G205" i="9" s="1"/>
  <c r="K217" i="3" l="1"/>
  <c r="D218" i="3"/>
  <c r="B205" i="9" s="1"/>
  <c r="I130" i="3"/>
  <c r="J130" i="3" s="1"/>
  <c r="E131" i="3" s="1"/>
  <c r="H131" i="3" s="1"/>
  <c r="F131" i="3"/>
  <c r="G131" i="3"/>
  <c r="I132" i="2"/>
  <c r="J132" i="2" s="1"/>
  <c r="E133" i="2" s="1"/>
  <c r="K218" i="2"/>
  <c r="D219" i="2"/>
  <c r="G206" i="9" s="1"/>
  <c r="D219" i="3" l="1"/>
  <c r="B206" i="9" s="1"/>
  <c r="K218" i="3"/>
  <c r="I131" i="3"/>
  <c r="J131" i="3" s="1"/>
  <c r="E132" i="3" s="1"/>
  <c r="F133" i="2"/>
  <c r="H133" i="2"/>
  <c r="G133" i="2"/>
  <c r="K219" i="2"/>
  <c r="D220" i="2"/>
  <c r="G207" i="9" s="1"/>
  <c r="D220" i="3" l="1"/>
  <c r="B207" i="9" s="1"/>
  <c r="K219" i="3"/>
  <c r="F132" i="3"/>
  <c r="H132" i="3"/>
  <c r="G132" i="3"/>
  <c r="I133" i="2"/>
  <c r="J133" i="2" s="1"/>
  <c r="E134" i="2" s="1"/>
  <c r="K220" i="2"/>
  <c r="D221" i="2"/>
  <c r="G208" i="9" s="1"/>
  <c r="D221" i="3" l="1"/>
  <c r="B208" i="9" s="1"/>
  <c r="K220" i="3"/>
  <c r="I132" i="3"/>
  <c r="J132" i="3" s="1"/>
  <c r="E133" i="3" s="1"/>
  <c r="F134" i="2"/>
  <c r="G134" i="2"/>
  <c r="H134" i="2"/>
  <c r="K221" i="2"/>
  <c r="D222" i="2"/>
  <c r="G209" i="9" s="1"/>
  <c r="D222" i="3" l="1"/>
  <c r="B209" i="9" s="1"/>
  <c r="K221" i="3"/>
  <c r="H133" i="3"/>
  <c r="F133" i="3"/>
  <c r="G133" i="3"/>
  <c r="I134" i="2"/>
  <c r="J134" i="2" s="1"/>
  <c r="E135" i="2" s="1"/>
  <c r="K222" i="2"/>
  <c r="D223" i="2"/>
  <c r="G210" i="9" s="1"/>
  <c r="D223" i="3" l="1"/>
  <c r="B210" i="9" s="1"/>
  <c r="K222" i="3"/>
  <c r="I133" i="3"/>
  <c r="J133" i="3" s="1"/>
  <c r="E134" i="3" s="1"/>
  <c r="F134" i="3" s="1"/>
  <c r="G135" i="2"/>
  <c r="F135" i="2"/>
  <c r="H135" i="2"/>
  <c r="K223" i="2"/>
  <c r="D224" i="2"/>
  <c r="G211" i="9" s="1"/>
  <c r="K223" i="3" l="1"/>
  <c r="D224" i="3"/>
  <c r="B211" i="9" s="1"/>
  <c r="G134" i="3"/>
  <c r="H134" i="3"/>
  <c r="I135" i="2"/>
  <c r="J135" i="2" s="1"/>
  <c r="E136" i="2" s="1"/>
  <c r="K224" i="2"/>
  <c r="D225" i="2"/>
  <c r="G212" i="9" s="1"/>
  <c r="K224" i="3" l="1"/>
  <c r="D225" i="3"/>
  <c r="B212" i="9" s="1"/>
  <c r="I134" i="3"/>
  <c r="J134" i="3" s="1"/>
  <c r="E135" i="3" s="1"/>
  <c r="G135" i="3"/>
  <c r="H135" i="3"/>
  <c r="F135" i="3"/>
  <c r="G136" i="2"/>
  <c r="H136" i="2"/>
  <c r="F136" i="2"/>
  <c r="K225" i="2"/>
  <c r="D226" i="2"/>
  <c r="G213" i="9" s="1"/>
  <c r="K225" i="3" l="1"/>
  <c r="D226" i="3"/>
  <c r="B213" i="9" s="1"/>
  <c r="I135" i="3"/>
  <c r="J135" i="3" s="1"/>
  <c r="E136" i="3" s="1"/>
  <c r="H136" i="3"/>
  <c r="F136" i="3"/>
  <c r="G136" i="3"/>
  <c r="I136" i="2"/>
  <c r="J136" i="2" s="1"/>
  <c r="E137" i="2" s="1"/>
  <c r="K226" i="2"/>
  <c r="D227" i="2"/>
  <c r="G214" i="9" s="1"/>
  <c r="K226" i="3" l="1"/>
  <c r="D227" i="3"/>
  <c r="B214" i="9" s="1"/>
  <c r="I136" i="3"/>
  <c r="J136" i="3" s="1"/>
  <c r="E137" i="3" s="1"/>
  <c r="F137" i="3" s="1"/>
  <c r="G137" i="2"/>
  <c r="H137" i="2"/>
  <c r="F137" i="2"/>
  <c r="K227" i="2"/>
  <c r="D228" i="2"/>
  <c r="G215" i="9" s="1"/>
  <c r="D228" i="3" l="1"/>
  <c r="B215" i="9" s="1"/>
  <c r="K227" i="3"/>
  <c r="H137" i="3"/>
  <c r="G137" i="3"/>
  <c r="I137" i="3"/>
  <c r="J137" i="3" s="1"/>
  <c r="E138" i="3" s="1"/>
  <c r="I137" i="2"/>
  <c r="J137" i="2" s="1"/>
  <c r="E138" i="2" s="1"/>
  <c r="K228" i="2"/>
  <c r="D229" i="2"/>
  <c r="G216" i="9" s="1"/>
  <c r="D229" i="3"/>
  <c r="B216" i="9" s="1"/>
  <c r="K228" i="3" l="1"/>
  <c r="K229" i="3"/>
  <c r="G138" i="3"/>
  <c r="H138" i="3"/>
  <c r="F138" i="3"/>
  <c r="F138" i="2"/>
  <c r="H138" i="2"/>
  <c r="G138" i="2"/>
  <c r="K229" i="2"/>
  <c r="D230" i="2"/>
  <c r="G217" i="9" s="1"/>
  <c r="D230" i="3"/>
  <c r="B217" i="9" s="1"/>
  <c r="I138" i="3" l="1"/>
  <c r="J138" i="3" s="1"/>
  <c r="E139" i="3" s="1"/>
  <c r="F139" i="3" s="1"/>
  <c r="K230" i="3"/>
  <c r="H139" i="3"/>
  <c r="G139" i="3"/>
  <c r="I138" i="2"/>
  <c r="J138" i="2" s="1"/>
  <c r="E139" i="2" s="1"/>
  <c r="K230" i="2"/>
  <c r="D231" i="2"/>
  <c r="G218" i="9" s="1"/>
  <c r="D231" i="3"/>
  <c r="B218" i="9" s="1"/>
  <c r="K231" i="3" l="1"/>
  <c r="I139" i="3"/>
  <c r="J139" i="3" s="1"/>
  <c r="E140" i="3" s="1"/>
  <c r="F140" i="3" s="1"/>
  <c r="G139" i="2"/>
  <c r="H139" i="2"/>
  <c r="F139" i="2"/>
  <c r="K231" i="2"/>
  <c r="D232" i="2"/>
  <c r="G219" i="9" s="1"/>
  <c r="D232" i="3"/>
  <c r="B219" i="9" s="1"/>
  <c r="H140" i="3" l="1"/>
  <c r="G140" i="3"/>
  <c r="I140" i="3" s="1"/>
  <c r="J140" i="3" s="1"/>
  <c r="E141" i="3" s="1"/>
  <c r="K232" i="3"/>
  <c r="I139" i="2"/>
  <c r="J139" i="2" s="1"/>
  <c r="E140" i="2" s="1"/>
  <c r="K232" i="2"/>
  <c r="D233" i="2"/>
  <c r="G220" i="9" s="1"/>
  <c r="D233" i="3"/>
  <c r="B220" i="9" s="1"/>
  <c r="K233" i="3" l="1"/>
  <c r="H141" i="3"/>
  <c r="G141" i="3"/>
  <c r="F141" i="3"/>
  <c r="H140" i="2"/>
  <c r="F140" i="2"/>
  <c r="G140" i="2"/>
  <c r="K233" i="2"/>
  <c r="D234" i="2"/>
  <c r="G221" i="9" s="1"/>
  <c r="D234" i="3"/>
  <c r="B221" i="9" s="1"/>
  <c r="K234" i="3" l="1"/>
  <c r="I141" i="3"/>
  <c r="J141" i="3" s="1"/>
  <c r="E142" i="3" s="1"/>
  <c r="F142" i="3" s="1"/>
  <c r="I140" i="2"/>
  <c r="J140" i="2" s="1"/>
  <c r="E141" i="2" s="1"/>
  <c r="K234" i="2"/>
  <c r="D235" i="2"/>
  <c r="G222" i="9" s="1"/>
  <c r="D235" i="3"/>
  <c r="B222" i="9" s="1"/>
  <c r="H142" i="3" l="1"/>
  <c r="G142" i="3"/>
  <c r="K235" i="3"/>
  <c r="H141" i="2"/>
  <c r="G141" i="2"/>
  <c r="F141" i="2"/>
  <c r="K235" i="2"/>
  <c r="D236" i="2"/>
  <c r="G223" i="9" s="1"/>
  <c r="D236" i="3"/>
  <c r="B223" i="9" s="1"/>
  <c r="I142" i="3" l="1"/>
  <c r="J142" i="3" s="1"/>
  <c r="E143" i="3" s="1"/>
  <c r="G143" i="3" s="1"/>
  <c r="K236" i="3"/>
  <c r="I141" i="2"/>
  <c r="J141" i="2" s="1"/>
  <c r="E142" i="2" s="1"/>
  <c r="K236" i="2"/>
  <c r="D237" i="2"/>
  <c r="G224" i="9" s="1"/>
  <c r="D237" i="3"/>
  <c r="B224" i="9" s="1"/>
  <c r="H143" i="3" l="1"/>
  <c r="F143" i="3"/>
  <c r="I143" i="3" s="1"/>
  <c r="J143" i="3" s="1"/>
  <c r="E144" i="3" s="1"/>
  <c r="K237" i="3"/>
  <c r="F142" i="2"/>
  <c r="H142" i="2"/>
  <c r="G142" i="2"/>
  <c r="K237" i="2"/>
  <c r="D238" i="2"/>
  <c r="G225" i="9" s="1"/>
  <c r="D238" i="3"/>
  <c r="B225" i="9" s="1"/>
  <c r="G144" i="3" l="1"/>
  <c r="H144" i="3"/>
  <c r="F144" i="3"/>
  <c r="K238" i="3"/>
  <c r="I142" i="2"/>
  <c r="J142" i="2" s="1"/>
  <c r="E143" i="2" s="1"/>
  <c r="K238" i="2"/>
  <c r="D239" i="2"/>
  <c r="G226" i="9" s="1"/>
  <c r="D239" i="3"/>
  <c r="B226" i="9" s="1"/>
  <c r="I144" i="3" l="1"/>
  <c r="J144" i="3" s="1"/>
  <c r="E145" i="3" s="1"/>
  <c r="G145" i="3" s="1"/>
  <c r="K239" i="3"/>
  <c r="G143" i="2"/>
  <c r="F143" i="2"/>
  <c r="H143" i="2"/>
  <c r="K239" i="2"/>
  <c r="D240" i="2"/>
  <c r="G227" i="9" s="1"/>
  <c r="D240" i="3"/>
  <c r="B227" i="9" s="1"/>
  <c r="F145" i="3" l="1"/>
  <c r="H145" i="3"/>
  <c r="K240" i="3"/>
  <c r="I143" i="2"/>
  <c r="J143" i="2" s="1"/>
  <c r="E144" i="2" s="1"/>
  <c r="K240" i="2"/>
  <c r="D241" i="2"/>
  <c r="G228" i="9" s="1"/>
  <c r="D241" i="3"/>
  <c r="B228" i="9" s="1"/>
  <c r="I145" i="3" l="1"/>
  <c r="J145" i="3" s="1"/>
  <c r="E146" i="3" s="1"/>
  <c r="K241" i="3"/>
  <c r="G144" i="2"/>
  <c r="F144" i="2"/>
  <c r="H144" i="2"/>
  <c r="K241" i="2"/>
  <c r="D242" i="2"/>
  <c r="G229" i="9" s="1"/>
  <c r="D242" i="3"/>
  <c r="B229" i="9" s="1"/>
  <c r="G146" i="3" l="1"/>
  <c r="F146" i="3"/>
  <c r="H146" i="3"/>
  <c r="K242" i="3"/>
  <c r="I144" i="2"/>
  <c r="J144" i="2" s="1"/>
  <c r="E145" i="2" s="1"/>
  <c r="K242" i="2"/>
  <c r="D243" i="2"/>
  <c r="G230" i="9" s="1"/>
  <c r="D243" i="3"/>
  <c r="B230" i="9" s="1"/>
  <c r="I146" i="3" l="1"/>
  <c r="J146" i="3" s="1"/>
  <c r="E147" i="3" s="1"/>
  <c r="H147" i="3" s="1"/>
  <c r="K243" i="3"/>
  <c r="G145" i="2"/>
  <c r="F145" i="2"/>
  <c r="H145" i="2"/>
  <c r="K243" i="2"/>
  <c r="D244" i="2"/>
  <c r="G231" i="9" s="1"/>
  <c r="D244" i="3"/>
  <c r="B231" i="9" s="1"/>
  <c r="F147" i="3" l="1"/>
  <c r="G147" i="3"/>
  <c r="K244" i="3"/>
  <c r="I145" i="2"/>
  <c r="J145" i="2" s="1"/>
  <c r="E146" i="2" s="1"/>
  <c r="K244" i="2"/>
  <c r="D245" i="2"/>
  <c r="G232" i="9" s="1"/>
  <c r="D245" i="3"/>
  <c r="B232" i="9" s="1"/>
  <c r="I147" i="3" l="1"/>
  <c r="J147" i="3" s="1"/>
  <c r="E148" i="3" s="1"/>
  <c r="H148" i="3" s="1"/>
  <c r="K245" i="3"/>
  <c r="F146" i="2"/>
  <c r="G146" i="2"/>
  <c r="H146" i="2"/>
  <c r="K245" i="2"/>
  <c r="D246" i="2"/>
  <c r="G233" i="9" s="1"/>
  <c r="D246" i="3"/>
  <c r="B233" i="9" s="1"/>
  <c r="G148" i="3" l="1"/>
  <c r="F148" i="3"/>
  <c r="I148" i="3" s="1"/>
  <c r="J148" i="3" s="1"/>
  <c r="E149" i="3" s="1"/>
  <c r="K246" i="3"/>
  <c r="I146" i="2"/>
  <c r="J146" i="2" s="1"/>
  <c r="E147" i="2" s="1"/>
  <c r="K246" i="2"/>
  <c r="D247" i="2"/>
  <c r="G234" i="9" s="1"/>
  <c r="D247" i="3"/>
  <c r="B234" i="9" s="1"/>
  <c r="H149" i="3" l="1"/>
  <c r="G149" i="3"/>
  <c r="F149" i="3"/>
  <c r="K247" i="3"/>
  <c r="G147" i="2"/>
  <c r="H147" i="2"/>
  <c r="F147" i="2"/>
  <c r="K247" i="2"/>
  <c r="D248" i="2"/>
  <c r="G235" i="9" s="1"/>
  <c r="D248" i="3"/>
  <c r="B235" i="9" s="1"/>
  <c r="I149" i="3" l="1"/>
  <c r="J149" i="3" s="1"/>
  <c r="E150" i="3" s="1"/>
  <c r="H150" i="3" s="1"/>
  <c r="K248" i="3"/>
  <c r="I147" i="2"/>
  <c r="J147" i="2" s="1"/>
  <c r="E148" i="2" s="1"/>
  <c r="K248" i="2"/>
  <c r="D249" i="2"/>
  <c r="G236" i="9" s="1"/>
  <c r="D249" i="3"/>
  <c r="B236" i="9" s="1"/>
  <c r="F150" i="3" l="1"/>
  <c r="G150" i="3"/>
  <c r="K249" i="3"/>
  <c r="H148" i="2"/>
  <c r="F148" i="2"/>
  <c r="G148" i="2"/>
  <c r="K249" i="2"/>
  <c r="D250" i="2"/>
  <c r="G237" i="9" s="1"/>
  <c r="D250" i="3"/>
  <c r="B237" i="9" s="1"/>
  <c r="I150" i="3" l="1"/>
  <c r="J150" i="3" s="1"/>
  <c r="E151" i="3" s="1"/>
  <c r="F151" i="3" s="1"/>
  <c r="K250" i="3"/>
  <c r="I148" i="2"/>
  <c r="J148" i="2" s="1"/>
  <c r="E149" i="2" s="1"/>
  <c r="K250" i="2"/>
  <c r="D251" i="2"/>
  <c r="G238" i="9" s="1"/>
  <c r="D251" i="3"/>
  <c r="B238" i="9" s="1"/>
  <c r="H151" i="3" l="1"/>
  <c r="G151" i="3"/>
  <c r="I151" i="3" s="1"/>
  <c r="J151" i="3" s="1"/>
  <c r="E152" i="3" s="1"/>
  <c r="K251" i="3"/>
  <c r="F149" i="2"/>
  <c r="H149" i="2"/>
  <c r="G149" i="2"/>
  <c r="K251" i="2"/>
  <c r="D252" i="2"/>
  <c r="G239" i="9" s="1"/>
  <c r="D252" i="3"/>
  <c r="B239" i="9" s="1"/>
  <c r="F152" i="3" l="1"/>
  <c r="G152" i="3"/>
  <c r="H152" i="3"/>
  <c r="K252" i="3"/>
  <c r="I149" i="2"/>
  <c r="J149" i="2" s="1"/>
  <c r="E150" i="2" s="1"/>
  <c r="K252" i="2"/>
  <c r="D253" i="2"/>
  <c r="G240" i="9" s="1"/>
  <c r="D253" i="3"/>
  <c r="B240" i="9" s="1"/>
  <c r="I152" i="3" l="1"/>
  <c r="J152" i="3" s="1"/>
  <c r="E153" i="3" s="1"/>
  <c r="F153" i="3" s="1"/>
  <c r="K253" i="3"/>
  <c r="H150" i="2"/>
  <c r="G150" i="2"/>
  <c r="F150" i="2"/>
  <c r="K253" i="2"/>
  <c r="D254" i="2"/>
  <c r="G241" i="9" s="1"/>
  <c r="D254" i="3"/>
  <c r="B241" i="9" s="1"/>
  <c r="H153" i="3" l="1"/>
  <c r="G153" i="3"/>
  <c r="I153" i="3" s="1"/>
  <c r="J153" i="3" s="1"/>
  <c r="E154" i="3" s="1"/>
  <c r="K254" i="3"/>
  <c r="I150" i="2"/>
  <c r="J150" i="2" s="1"/>
  <c r="E151" i="2" s="1"/>
  <c r="K254" i="2"/>
  <c r="D255" i="2"/>
  <c r="G242" i="9" s="1"/>
  <c r="D255" i="3"/>
  <c r="B242" i="9" s="1"/>
  <c r="F154" i="3" l="1"/>
  <c r="G154" i="3"/>
  <c r="H154" i="3"/>
  <c r="K255" i="3"/>
  <c r="F151" i="2"/>
  <c r="G151" i="2"/>
  <c r="H151" i="2"/>
  <c r="K255" i="2"/>
  <c r="D256" i="2"/>
  <c r="G243" i="9" s="1"/>
  <c r="D256" i="3"/>
  <c r="B243" i="9" s="1"/>
  <c r="I154" i="3" l="1"/>
  <c r="J154" i="3" s="1"/>
  <c r="E155" i="3" s="1"/>
  <c r="K256" i="3"/>
  <c r="I151" i="2"/>
  <c r="J151" i="2" s="1"/>
  <c r="E152" i="2" s="1"/>
  <c r="K256" i="2"/>
  <c r="D257" i="2"/>
  <c r="G244" i="9" s="1"/>
  <c r="D257" i="3"/>
  <c r="B244" i="9" s="1"/>
  <c r="F155" i="3" l="1"/>
  <c r="G155" i="3"/>
  <c r="H155" i="3"/>
  <c r="K257" i="3"/>
  <c r="H152" i="2"/>
  <c r="G152" i="2"/>
  <c r="F152" i="2"/>
  <c r="K257" i="2"/>
  <c r="D258" i="2"/>
  <c r="G245" i="9" s="1"/>
  <c r="D258" i="3"/>
  <c r="B245" i="9" s="1"/>
  <c r="I155" i="3" l="1"/>
  <c r="J155" i="3" s="1"/>
  <c r="E156" i="3" s="1"/>
  <c r="K258" i="3"/>
  <c r="I152" i="2"/>
  <c r="J152" i="2" s="1"/>
  <c r="E153" i="2" s="1"/>
  <c r="K258" i="2"/>
  <c r="D259" i="2"/>
  <c r="G246" i="9" s="1"/>
  <c r="D259" i="3"/>
  <c r="B246" i="9" s="1"/>
  <c r="F156" i="3" l="1"/>
  <c r="H156" i="3"/>
  <c r="G156" i="3"/>
  <c r="K259" i="3"/>
  <c r="F153" i="2"/>
  <c r="H153" i="2"/>
  <c r="G153" i="2"/>
  <c r="K259" i="2"/>
  <c r="D260" i="2"/>
  <c r="G247" i="9" s="1"/>
  <c r="D260" i="3"/>
  <c r="B247" i="9" s="1"/>
  <c r="I156" i="3" l="1"/>
  <c r="J156" i="3" s="1"/>
  <c r="E157" i="3" s="1"/>
  <c r="K260" i="3"/>
  <c r="I153" i="2"/>
  <c r="J153" i="2" s="1"/>
  <c r="E154" i="2" s="1"/>
  <c r="K260" i="2"/>
  <c r="D261" i="2"/>
  <c r="G248" i="9" s="1"/>
  <c r="D261" i="3"/>
  <c r="B248" i="9" s="1"/>
  <c r="H157" i="3" l="1"/>
  <c r="F157" i="3"/>
  <c r="G157" i="3"/>
  <c r="K261" i="3"/>
  <c r="F154" i="2"/>
  <c r="H154" i="2"/>
  <c r="G154" i="2"/>
  <c r="K261" i="2"/>
  <c r="D262" i="2"/>
  <c r="G249" i="9" s="1"/>
  <c r="D262" i="3"/>
  <c r="B249" i="9" s="1"/>
  <c r="I157" i="3" l="1"/>
  <c r="J157" i="3" s="1"/>
  <c r="E158" i="3" s="1"/>
  <c r="F158" i="3" s="1"/>
  <c r="K262" i="3"/>
  <c r="I154" i="2"/>
  <c r="J154" i="2" s="1"/>
  <c r="E155" i="2" s="1"/>
  <c r="K262" i="2"/>
  <c r="D263" i="2"/>
  <c r="G250" i="9" s="1"/>
  <c r="D263" i="3"/>
  <c r="B250" i="9" s="1"/>
  <c r="H158" i="3" l="1"/>
  <c r="G158" i="3"/>
  <c r="I158" i="3" s="1"/>
  <c r="J158" i="3" s="1"/>
  <c r="E159" i="3" s="1"/>
  <c r="K263" i="3"/>
  <c r="F155" i="2"/>
  <c r="G155" i="2"/>
  <c r="H155" i="2"/>
  <c r="K263" i="2"/>
  <c r="D264" i="2"/>
  <c r="G251" i="9" s="1"/>
  <c r="D264" i="3"/>
  <c r="B251" i="9" s="1"/>
  <c r="F159" i="3" l="1"/>
  <c r="G159" i="3"/>
  <c r="H159" i="3"/>
  <c r="K264" i="3"/>
  <c r="I155" i="2"/>
  <c r="J155" i="2" s="1"/>
  <c r="E156" i="2" s="1"/>
  <c r="F156" i="2" s="1"/>
  <c r="K264" i="2"/>
  <c r="D265" i="2"/>
  <c r="G252" i="9" s="1"/>
  <c r="D265" i="3"/>
  <c r="B252" i="9" s="1"/>
  <c r="I159" i="3" l="1"/>
  <c r="J159" i="3" s="1"/>
  <c r="E160" i="3" s="1"/>
  <c r="K265" i="3"/>
  <c r="G156" i="2"/>
  <c r="H156" i="2"/>
  <c r="K265" i="2"/>
  <c r="D266" i="2"/>
  <c r="G253" i="9" s="1"/>
  <c r="D266" i="3"/>
  <c r="B253" i="9" s="1"/>
  <c r="G160" i="3" l="1"/>
  <c r="F160" i="3"/>
  <c r="H160" i="3"/>
  <c r="K266" i="3"/>
  <c r="I156" i="2"/>
  <c r="J156" i="2" s="1"/>
  <c r="E157" i="2" s="1"/>
  <c r="G157" i="2" s="1"/>
  <c r="K266" i="2"/>
  <c r="D267" i="2"/>
  <c r="G254" i="9" s="1"/>
  <c r="D267" i="3"/>
  <c r="B254" i="9" s="1"/>
  <c r="I160" i="3" l="1"/>
  <c r="J160" i="3" s="1"/>
  <c r="E161" i="3" s="1"/>
  <c r="F161" i="3" s="1"/>
  <c r="K267" i="3"/>
  <c r="F157" i="2"/>
  <c r="H157" i="2"/>
  <c r="K267" i="2"/>
  <c r="D268" i="2"/>
  <c r="G255" i="9" s="1"/>
  <c r="D268" i="3"/>
  <c r="B255" i="9" s="1"/>
  <c r="H161" i="3" l="1"/>
  <c r="G161" i="3"/>
  <c r="I161" i="3" s="1"/>
  <c r="J161" i="3" s="1"/>
  <c r="E162" i="3" s="1"/>
  <c r="I157" i="2"/>
  <c r="J157" i="2" s="1"/>
  <c r="E158" i="2" s="1"/>
  <c r="F158" i="2" s="1"/>
  <c r="K268" i="3"/>
  <c r="H158" i="2"/>
  <c r="G158" i="2"/>
  <c r="K268" i="2"/>
  <c r="D269" i="2"/>
  <c r="G256" i="9" s="1"/>
  <c r="D269" i="3"/>
  <c r="B256" i="9" s="1"/>
  <c r="G162" i="3" l="1"/>
  <c r="F162" i="3"/>
  <c r="H162" i="3"/>
  <c r="K269" i="3"/>
  <c r="I158" i="2"/>
  <c r="J158" i="2" s="1"/>
  <c r="E159" i="2" s="1"/>
  <c r="K269" i="2"/>
  <c r="D270" i="2"/>
  <c r="G257" i="9" s="1"/>
  <c r="D270" i="3"/>
  <c r="B257" i="9" s="1"/>
  <c r="I162" i="3" l="1"/>
  <c r="J162" i="3" s="1"/>
  <c r="E163" i="3" s="1"/>
  <c r="K270" i="3"/>
  <c r="F159" i="2"/>
  <c r="G159" i="2"/>
  <c r="H159" i="2"/>
  <c r="K270" i="2"/>
  <c r="D271" i="2"/>
  <c r="G258" i="9" s="1"/>
  <c r="D271" i="3"/>
  <c r="B258" i="9" s="1"/>
  <c r="F163" i="3" l="1"/>
  <c r="H163" i="3"/>
  <c r="G163" i="3"/>
  <c r="K271" i="3"/>
  <c r="I159" i="2"/>
  <c r="J159" i="2" s="1"/>
  <c r="E160" i="2" s="1"/>
  <c r="K271" i="2"/>
  <c r="D272" i="2"/>
  <c r="G259" i="9" s="1"/>
  <c r="D272" i="3"/>
  <c r="B259" i="9" s="1"/>
  <c r="I163" i="3" l="1"/>
  <c r="J163" i="3" s="1"/>
  <c r="E164" i="3" s="1"/>
  <c r="K272" i="3"/>
  <c r="G160" i="2"/>
  <c r="F160" i="2"/>
  <c r="H160" i="2"/>
  <c r="K272" i="2"/>
  <c r="D273" i="2"/>
  <c r="G260" i="9" s="1"/>
  <c r="D273" i="3"/>
  <c r="B260" i="9" s="1"/>
  <c r="H164" i="3" l="1"/>
  <c r="G164" i="3"/>
  <c r="F164" i="3"/>
  <c r="I164" i="3" s="1"/>
  <c r="J164" i="3" s="1"/>
  <c r="E165" i="3" s="1"/>
  <c r="F165" i="3" s="1"/>
  <c r="K273" i="3"/>
  <c r="I160" i="2"/>
  <c r="J160" i="2" s="1"/>
  <c r="E161" i="2" s="1"/>
  <c r="K273" i="2"/>
  <c r="D274" i="2"/>
  <c r="G261" i="9" s="1"/>
  <c r="D274" i="3"/>
  <c r="B261" i="9" s="1"/>
  <c r="H165" i="3" l="1"/>
  <c r="G165" i="3"/>
  <c r="K274" i="3"/>
  <c r="F161" i="2"/>
  <c r="H161" i="2"/>
  <c r="G161" i="2"/>
  <c r="K274" i="2"/>
  <c r="D275" i="2"/>
  <c r="G262" i="9" s="1"/>
  <c r="D275" i="3"/>
  <c r="B262" i="9" s="1"/>
  <c r="I165" i="3" l="1"/>
  <c r="J165" i="3" s="1"/>
  <c r="E166" i="3" s="1"/>
  <c r="F166" i="3" s="1"/>
  <c r="K275" i="3"/>
  <c r="I161" i="2"/>
  <c r="J161" i="2" s="1"/>
  <c r="E162" i="2" s="1"/>
  <c r="G166" i="3"/>
  <c r="K275" i="2"/>
  <c r="D276" i="2"/>
  <c r="G263" i="9" s="1"/>
  <c r="H166" i="3"/>
  <c r="D276" i="3"/>
  <c r="B263" i="9" s="1"/>
  <c r="K276" i="3" l="1"/>
  <c r="I166" i="3"/>
  <c r="J166" i="3" s="1"/>
  <c r="E167" i="3" s="1"/>
  <c r="H167" i="3" s="1"/>
  <c r="F162" i="2"/>
  <c r="G162" i="2"/>
  <c r="H162" i="2"/>
  <c r="K276" i="2"/>
  <c r="D277" i="2"/>
  <c r="G264" i="9" s="1"/>
  <c r="D277" i="3"/>
  <c r="B264" i="9" s="1"/>
  <c r="G167" i="3" l="1"/>
  <c r="K277" i="3"/>
  <c r="F167" i="3"/>
  <c r="I167" i="3" s="1"/>
  <c r="J167" i="3" s="1"/>
  <c r="E168" i="3" s="1"/>
  <c r="F168" i="3" s="1"/>
  <c r="I162" i="2"/>
  <c r="J162" i="2" s="1"/>
  <c r="E163" i="2" s="1"/>
  <c r="K277" i="2"/>
  <c r="D278" i="2"/>
  <c r="G265" i="9" s="1"/>
  <c r="D278" i="3"/>
  <c r="B265" i="9" s="1"/>
  <c r="K278" i="3" l="1"/>
  <c r="H168" i="3"/>
  <c r="G168" i="3"/>
  <c r="H163" i="2"/>
  <c r="F163" i="2"/>
  <c r="G163" i="2"/>
  <c r="K278" i="2"/>
  <c r="D279" i="2"/>
  <c r="G266" i="9" s="1"/>
  <c r="D279" i="3"/>
  <c r="B266" i="9" s="1"/>
  <c r="I168" i="3" l="1"/>
  <c r="J168" i="3" s="1"/>
  <c r="E169" i="3" s="1"/>
  <c r="F169" i="3" s="1"/>
  <c r="K279" i="3"/>
  <c r="I163" i="2"/>
  <c r="J163" i="2" s="1"/>
  <c r="E164" i="2" s="1"/>
  <c r="G169" i="3"/>
  <c r="K279" i="2"/>
  <c r="D280" i="2"/>
  <c r="G267" i="9" s="1"/>
  <c r="H169" i="3"/>
  <c r="D280" i="3"/>
  <c r="B267" i="9" s="1"/>
  <c r="K280" i="3" l="1"/>
  <c r="I169" i="3"/>
  <c r="J169" i="3" s="1"/>
  <c r="E170" i="3" s="1"/>
  <c r="H170" i="3" s="1"/>
  <c r="G164" i="2"/>
  <c r="H164" i="2"/>
  <c r="F164" i="2"/>
  <c r="K280" i="2"/>
  <c r="D281" i="2"/>
  <c r="G268" i="9" s="1"/>
  <c r="D281" i="3"/>
  <c r="B268" i="9" s="1"/>
  <c r="K281" i="3" l="1"/>
  <c r="G170" i="3"/>
  <c r="F170" i="3"/>
  <c r="I164" i="2"/>
  <c r="J164" i="2" s="1"/>
  <c r="E165" i="2" s="1"/>
  <c r="K281" i="2"/>
  <c r="D282" i="2"/>
  <c r="G269" i="9" s="1"/>
  <c r="D282" i="3"/>
  <c r="B269" i="9" s="1"/>
  <c r="I170" i="3" l="1"/>
  <c r="J170" i="3" s="1"/>
  <c r="E171" i="3" s="1"/>
  <c r="F171" i="3" s="1"/>
  <c r="K282" i="3"/>
  <c r="H165" i="2"/>
  <c r="F165" i="2"/>
  <c r="G165" i="2"/>
  <c r="K282" i="2"/>
  <c r="D283" i="2"/>
  <c r="G270" i="9" s="1"/>
  <c r="G171" i="3"/>
  <c r="H171" i="3"/>
  <c r="D283" i="3"/>
  <c r="B270" i="9" s="1"/>
  <c r="K283" i="3" l="1"/>
  <c r="I165" i="2"/>
  <c r="J165" i="2" s="1"/>
  <c r="E166" i="2" s="1"/>
  <c r="K283" i="2"/>
  <c r="D284" i="2"/>
  <c r="G271" i="9" s="1"/>
  <c r="I171" i="3"/>
  <c r="J171" i="3" s="1"/>
  <c r="E172" i="3" s="1"/>
  <c r="F172" i="3" s="1"/>
  <c r="D284" i="3"/>
  <c r="B271" i="9" s="1"/>
  <c r="K284" i="3" l="1"/>
  <c r="F166" i="2"/>
  <c r="H166" i="2"/>
  <c r="G166" i="2"/>
  <c r="H172" i="3"/>
  <c r="G172" i="3"/>
  <c r="K284" i="2"/>
  <c r="D285" i="2"/>
  <c r="G272" i="9" s="1"/>
  <c r="D285" i="3"/>
  <c r="B272" i="9" s="1"/>
  <c r="K285" i="3" l="1"/>
  <c r="I166" i="2"/>
  <c r="J166" i="2" s="1"/>
  <c r="E167" i="2" s="1"/>
  <c r="I172" i="3"/>
  <c r="J172" i="3" s="1"/>
  <c r="E173" i="3" s="1"/>
  <c r="H173" i="3" s="1"/>
  <c r="K285" i="2"/>
  <c r="D286" i="2"/>
  <c r="G273" i="9" s="1"/>
  <c r="D286" i="3"/>
  <c r="B273" i="9" s="1"/>
  <c r="K286" i="3" l="1"/>
  <c r="G167" i="2"/>
  <c r="F167" i="2"/>
  <c r="H167" i="2"/>
  <c r="F173" i="3"/>
  <c r="G173" i="3"/>
  <c r="K286" i="2"/>
  <c r="D287" i="2"/>
  <c r="G274" i="9" s="1"/>
  <c r="D287" i="3"/>
  <c r="B274" i="9" s="1"/>
  <c r="I173" i="3" l="1"/>
  <c r="J173" i="3" s="1"/>
  <c r="E174" i="3" s="1"/>
  <c r="H174" i="3" s="1"/>
  <c r="K287" i="3"/>
  <c r="I167" i="2"/>
  <c r="J167" i="2" s="1"/>
  <c r="E168" i="2" s="1"/>
  <c r="K287" i="2"/>
  <c r="D288" i="2"/>
  <c r="G275" i="9" s="1"/>
  <c r="D288" i="3"/>
  <c r="B275" i="9" s="1"/>
  <c r="G174" i="3" l="1"/>
  <c r="F174" i="3"/>
  <c r="K288" i="3"/>
  <c r="H168" i="2"/>
  <c r="G168" i="2"/>
  <c r="F168" i="2"/>
  <c r="I174" i="3"/>
  <c r="J174" i="3" s="1"/>
  <c r="E175" i="3" s="1"/>
  <c r="G175" i="3" s="1"/>
  <c r="K288" i="2"/>
  <c r="D289" i="2"/>
  <c r="G276" i="9" s="1"/>
  <c r="D289" i="3"/>
  <c r="B276" i="9" s="1"/>
  <c r="F175" i="3" l="1"/>
  <c r="K289" i="3"/>
  <c r="H175" i="3"/>
  <c r="I168" i="2"/>
  <c r="J168" i="2" s="1"/>
  <c r="E169" i="2" s="1"/>
  <c r="K289" i="2"/>
  <c r="D290" i="2"/>
  <c r="G277" i="9" s="1"/>
  <c r="D290" i="3"/>
  <c r="B277" i="9" s="1"/>
  <c r="I175" i="3" l="1"/>
  <c r="J175" i="3" s="1"/>
  <c r="E176" i="3" s="1"/>
  <c r="K290" i="3"/>
  <c r="G176" i="3"/>
  <c r="F176" i="3"/>
  <c r="H176" i="3"/>
  <c r="F169" i="2"/>
  <c r="H169" i="2"/>
  <c r="G169" i="2"/>
  <c r="K290" i="2"/>
  <c r="D291" i="2"/>
  <c r="G278" i="9" s="1"/>
  <c r="D291" i="3"/>
  <c r="B278" i="9" s="1"/>
  <c r="I176" i="3" l="1"/>
  <c r="J176" i="3" s="1"/>
  <c r="E177" i="3" s="1"/>
  <c r="K291" i="3"/>
  <c r="H177" i="3"/>
  <c r="F177" i="3"/>
  <c r="G177" i="3"/>
  <c r="I169" i="2"/>
  <c r="J169" i="2" s="1"/>
  <c r="E170" i="2" s="1"/>
  <c r="K291" i="2"/>
  <c r="D292" i="2"/>
  <c r="G279" i="9" s="1"/>
  <c r="D292" i="3"/>
  <c r="B279" i="9" s="1"/>
  <c r="I177" i="3" l="1"/>
  <c r="J177" i="3" s="1"/>
  <c r="E178" i="3" s="1"/>
  <c r="G178" i="3" s="1"/>
  <c r="K292" i="3"/>
  <c r="G170" i="2"/>
  <c r="F170" i="2"/>
  <c r="H170" i="2"/>
  <c r="K292" i="2"/>
  <c r="D293" i="2"/>
  <c r="G280" i="9" s="1"/>
  <c r="F178" i="3"/>
  <c r="D293" i="3"/>
  <c r="B280" i="9" s="1"/>
  <c r="H178" i="3" l="1"/>
  <c r="K293" i="3"/>
  <c r="I170" i="2"/>
  <c r="J170" i="2" s="1"/>
  <c r="E171" i="2" s="1"/>
  <c r="K293" i="2"/>
  <c r="D294" i="2"/>
  <c r="G281" i="9" s="1"/>
  <c r="I178" i="3"/>
  <c r="J178" i="3" s="1"/>
  <c r="E179" i="3" s="1"/>
  <c r="H179" i="3" s="1"/>
  <c r="D294" i="3"/>
  <c r="B281" i="9" s="1"/>
  <c r="K294" i="3" l="1"/>
  <c r="G171" i="2"/>
  <c r="F171" i="2"/>
  <c r="H171" i="2"/>
  <c r="G179" i="3"/>
  <c r="F179" i="3"/>
  <c r="K294" i="2"/>
  <c r="D295" i="2"/>
  <c r="G282" i="9" s="1"/>
  <c r="D295" i="3"/>
  <c r="B282" i="9" s="1"/>
  <c r="K295" i="3" l="1"/>
  <c r="I171" i="2"/>
  <c r="J171" i="2" s="1"/>
  <c r="E172" i="2" s="1"/>
  <c r="I179" i="3"/>
  <c r="J179" i="3" s="1"/>
  <c r="E180" i="3" s="1"/>
  <c r="G180" i="3" s="1"/>
  <c r="K295" i="2"/>
  <c r="D296" i="2"/>
  <c r="G283" i="9" s="1"/>
  <c r="D296" i="3"/>
  <c r="B283" i="9" s="1"/>
  <c r="H180" i="3" l="1"/>
  <c r="F180" i="3"/>
  <c r="K296" i="3"/>
  <c r="F172" i="2"/>
  <c r="H172" i="2"/>
  <c r="G172" i="2"/>
  <c r="K296" i="2"/>
  <c r="D297" i="2"/>
  <c r="G284" i="9" s="1"/>
  <c r="D297" i="3"/>
  <c r="B284" i="9" s="1"/>
  <c r="I180" i="3" l="1"/>
  <c r="J180" i="3" s="1"/>
  <c r="E181" i="3" s="1"/>
  <c r="F181" i="3" s="1"/>
  <c r="K297" i="3"/>
  <c r="I172" i="2"/>
  <c r="J172" i="2" s="1"/>
  <c r="E173" i="2" s="1"/>
  <c r="K297" i="2"/>
  <c r="D298" i="2"/>
  <c r="G285" i="9" s="1"/>
  <c r="D298" i="3"/>
  <c r="B285" i="9" s="1"/>
  <c r="H181" i="3" l="1"/>
  <c r="G181" i="3"/>
  <c r="I181" i="3"/>
  <c r="J181" i="3" s="1"/>
  <c r="E182" i="3" s="1"/>
  <c r="G182" i="3" s="1"/>
  <c r="K298" i="3"/>
  <c r="F173" i="2"/>
  <c r="G173" i="2"/>
  <c r="H173" i="2"/>
  <c r="K298" i="2"/>
  <c r="D299" i="2"/>
  <c r="G286" i="9" s="1"/>
  <c r="D299" i="3"/>
  <c r="B286" i="9" s="1"/>
  <c r="F182" i="3" l="1"/>
  <c r="H182" i="3"/>
  <c r="K299" i="3"/>
  <c r="I173" i="2"/>
  <c r="J173" i="2" s="1"/>
  <c r="E174" i="2" s="1"/>
  <c r="K299" i="2"/>
  <c r="D300" i="2"/>
  <c r="G287" i="9" s="1"/>
  <c r="D300" i="3"/>
  <c r="B287" i="9" s="1"/>
  <c r="I182" i="3" l="1"/>
  <c r="J182" i="3" s="1"/>
  <c r="E183" i="3" s="1"/>
  <c r="K300" i="3"/>
  <c r="G174" i="2"/>
  <c r="H174" i="2"/>
  <c r="F174" i="2"/>
  <c r="K300" i="2"/>
  <c r="D301" i="2"/>
  <c r="G288" i="9" s="1"/>
  <c r="D301" i="3"/>
  <c r="B288" i="9" s="1"/>
  <c r="G183" i="3" l="1"/>
  <c r="H183" i="3"/>
  <c r="F183" i="3"/>
  <c r="K301" i="3"/>
  <c r="I174" i="2"/>
  <c r="J174" i="2" s="1"/>
  <c r="E175" i="2" s="1"/>
  <c r="K301" i="2"/>
  <c r="D302" i="2"/>
  <c r="G289" i="9" s="1"/>
  <c r="D302" i="3"/>
  <c r="B289" i="9" s="1"/>
  <c r="I183" i="3" l="1"/>
  <c r="J183" i="3" s="1"/>
  <c r="E184" i="3" s="1"/>
  <c r="G184" i="3" s="1"/>
  <c r="K302" i="3"/>
  <c r="H175" i="2"/>
  <c r="F175" i="2"/>
  <c r="G175" i="2"/>
  <c r="K302" i="2"/>
  <c r="D303" i="2"/>
  <c r="G290" i="9" s="1"/>
  <c r="D303" i="3"/>
  <c r="B290" i="9" s="1"/>
  <c r="F184" i="3" l="1"/>
  <c r="H184" i="3"/>
  <c r="K303" i="3"/>
  <c r="I175" i="2"/>
  <c r="J175" i="2" s="1"/>
  <c r="E176" i="2" s="1"/>
  <c r="K303" i="2"/>
  <c r="D304" i="2"/>
  <c r="G291" i="9" s="1"/>
  <c r="D304" i="3"/>
  <c r="B291" i="9" s="1"/>
  <c r="I184" i="3" l="1"/>
  <c r="J184" i="3" s="1"/>
  <c r="E185" i="3" s="1"/>
  <c r="K304" i="3"/>
  <c r="G176" i="2"/>
  <c r="F176" i="2"/>
  <c r="H176" i="2"/>
  <c r="K304" i="2"/>
  <c r="D305" i="2"/>
  <c r="G292" i="9" s="1"/>
  <c r="D305" i="3"/>
  <c r="B292" i="9" s="1"/>
  <c r="F185" i="3" l="1"/>
  <c r="H185" i="3"/>
  <c r="G185" i="3"/>
  <c r="K305" i="3"/>
  <c r="I176" i="2"/>
  <c r="J176" i="2" s="1"/>
  <c r="E177" i="2" s="1"/>
  <c r="K305" i="2"/>
  <c r="D306" i="2"/>
  <c r="G293" i="9" s="1"/>
  <c r="D306" i="3"/>
  <c r="B293" i="9" s="1"/>
  <c r="I185" i="3" l="1"/>
  <c r="J185" i="3" s="1"/>
  <c r="E186" i="3" s="1"/>
  <c r="K306" i="3"/>
  <c r="F177" i="2"/>
  <c r="G177" i="2"/>
  <c r="H177" i="2"/>
  <c r="K306" i="2"/>
  <c r="D307" i="2"/>
  <c r="G294" i="9" s="1"/>
  <c r="D307" i="3"/>
  <c r="B294" i="9" s="1"/>
  <c r="H186" i="3" l="1"/>
  <c r="G186" i="3"/>
  <c r="F186" i="3"/>
  <c r="I186" i="3" s="1"/>
  <c r="J186" i="3" s="1"/>
  <c r="E187" i="3" s="1"/>
  <c r="K307" i="3"/>
  <c r="I177" i="2"/>
  <c r="J177" i="2" s="1"/>
  <c r="E178" i="2" s="1"/>
  <c r="H178" i="2" s="1"/>
  <c r="K307" i="2"/>
  <c r="D308" i="2"/>
  <c r="G295" i="9" s="1"/>
  <c r="D308" i="3"/>
  <c r="B295" i="9" s="1"/>
  <c r="G187" i="3" l="1"/>
  <c r="H187" i="3"/>
  <c r="F187" i="3"/>
  <c r="I187" i="3" s="1"/>
  <c r="J187" i="3" s="1"/>
  <c r="E188" i="3" s="1"/>
  <c r="K308" i="3"/>
  <c r="F178" i="2"/>
  <c r="G178" i="2"/>
  <c r="K308" i="2"/>
  <c r="D309" i="2"/>
  <c r="G296" i="9" s="1"/>
  <c r="D309" i="3"/>
  <c r="B296" i="9" s="1"/>
  <c r="H188" i="3" l="1"/>
  <c r="F188" i="3"/>
  <c r="G188" i="3"/>
  <c r="K309" i="3"/>
  <c r="I178" i="2"/>
  <c r="J178" i="2" s="1"/>
  <c r="E179" i="2" s="1"/>
  <c r="H179" i="2" s="1"/>
  <c r="K309" i="2"/>
  <c r="D310" i="2"/>
  <c r="G297" i="9" s="1"/>
  <c r="D310" i="3"/>
  <c r="B297" i="9" s="1"/>
  <c r="I188" i="3" l="1"/>
  <c r="J188" i="3" s="1"/>
  <c r="E189" i="3" s="1"/>
  <c r="F179" i="2"/>
  <c r="G179" i="2"/>
  <c r="K310" i="3"/>
  <c r="K310" i="2"/>
  <c r="D311" i="2"/>
  <c r="G298" i="9" s="1"/>
  <c r="D311" i="3"/>
  <c r="B298" i="9" s="1"/>
  <c r="H189" i="3" l="1"/>
  <c r="F189" i="3"/>
  <c r="G189" i="3"/>
  <c r="I179" i="2"/>
  <c r="J179" i="2" s="1"/>
  <c r="E180" i="2" s="1"/>
  <c r="F180" i="2" s="1"/>
  <c r="K311" i="3"/>
  <c r="K311" i="2"/>
  <c r="D312" i="2"/>
  <c r="G299" i="9" s="1"/>
  <c r="D312" i="3"/>
  <c r="B299" i="9" s="1"/>
  <c r="H180" i="2" l="1"/>
  <c r="G180" i="2"/>
  <c r="I189" i="3"/>
  <c r="J189" i="3" s="1"/>
  <c r="E190" i="3" s="1"/>
  <c r="K312" i="3"/>
  <c r="I180" i="2"/>
  <c r="J180" i="2" s="1"/>
  <c r="E181" i="2" s="1"/>
  <c r="K312" i="2"/>
  <c r="D313" i="2"/>
  <c r="G300" i="9" s="1"/>
  <c r="D313" i="3"/>
  <c r="B300" i="9" s="1"/>
  <c r="H190" i="3" l="1"/>
  <c r="G190" i="3"/>
  <c r="F190" i="3"/>
  <c r="I190" i="3" s="1"/>
  <c r="J190" i="3" s="1"/>
  <c r="E191" i="3" s="1"/>
  <c r="K313" i="3"/>
  <c r="G181" i="2"/>
  <c r="F181" i="2"/>
  <c r="H181" i="2"/>
  <c r="K313" i="2"/>
  <c r="D314" i="2"/>
  <c r="G301" i="9" s="1"/>
  <c r="D314" i="3"/>
  <c r="B301" i="9" s="1"/>
  <c r="H191" i="3" l="1"/>
  <c r="F191" i="3"/>
  <c r="G191" i="3"/>
  <c r="K314" i="3"/>
  <c r="I181" i="2"/>
  <c r="J181" i="2" s="1"/>
  <c r="E182" i="2" s="1"/>
  <c r="K314" i="2"/>
  <c r="D315" i="2"/>
  <c r="G302" i="9" s="1"/>
  <c r="D315" i="3"/>
  <c r="B302" i="9" s="1"/>
  <c r="I191" i="3" l="1"/>
  <c r="J191" i="3" s="1"/>
  <c r="E192" i="3" s="1"/>
  <c r="K315" i="3"/>
  <c r="F182" i="2"/>
  <c r="G182" i="2"/>
  <c r="H182" i="2"/>
  <c r="K315" i="2"/>
  <c r="D316" i="2"/>
  <c r="G303" i="9" s="1"/>
  <c r="D316" i="3"/>
  <c r="B303" i="9" s="1"/>
  <c r="G192" i="3" l="1"/>
  <c r="H192" i="3"/>
  <c r="F192" i="3"/>
  <c r="K316" i="3"/>
  <c r="I182" i="2"/>
  <c r="J182" i="2" s="1"/>
  <c r="E183" i="2" s="1"/>
  <c r="K316" i="2"/>
  <c r="D317" i="2"/>
  <c r="G304" i="9" s="1"/>
  <c r="D317" i="3"/>
  <c r="B304" i="9" s="1"/>
  <c r="I192" i="3" l="1"/>
  <c r="J192" i="3" s="1"/>
  <c r="E193" i="3" s="1"/>
  <c r="F193" i="3" s="1"/>
  <c r="K317" i="3"/>
  <c r="G183" i="2"/>
  <c r="H183" i="2"/>
  <c r="F183" i="2"/>
  <c r="K317" i="2"/>
  <c r="D318" i="2"/>
  <c r="G305" i="9" s="1"/>
  <c r="D318" i="3"/>
  <c r="B305" i="9" s="1"/>
  <c r="G193" i="3" l="1"/>
  <c r="H193" i="3"/>
  <c r="K318" i="3"/>
  <c r="I183" i="2"/>
  <c r="J183" i="2" s="1"/>
  <c r="E184" i="2" s="1"/>
  <c r="K318" i="2"/>
  <c r="D319" i="2"/>
  <c r="G306" i="9" s="1"/>
  <c r="D319" i="3"/>
  <c r="B306" i="9" s="1"/>
  <c r="I193" i="3" l="1"/>
  <c r="J193" i="3" s="1"/>
  <c r="E194" i="3" s="1"/>
  <c r="G194" i="3" s="1"/>
  <c r="H194" i="3"/>
  <c r="F194" i="3"/>
  <c r="K319" i="3"/>
  <c r="G184" i="2"/>
  <c r="F184" i="2"/>
  <c r="H184" i="2"/>
  <c r="K319" i="2"/>
  <c r="D320" i="2"/>
  <c r="G307" i="9" s="1"/>
  <c r="D320" i="3"/>
  <c r="B307" i="9" s="1"/>
  <c r="I194" i="3" l="1"/>
  <c r="J194" i="3" s="1"/>
  <c r="E195" i="3" s="1"/>
  <c r="G195" i="3" s="1"/>
  <c r="K320" i="3"/>
  <c r="I184" i="2"/>
  <c r="J184" i="2" s="1"/>
  <c r="E185" i="2" s="1"/>
  <c r="K320" i="2"/>
  <c r="D321" i="2"/>
  <c r="G308" i="9" s="1"/>
  <c r="D321" i="3"/>
  <c r="B308" i="9" s="1"/>
  <c r="F195" i="3" l="1"/>
  <c r="H195" i="3"/>
  <c r="I195" i="3"/>
  <c r="J195" i="3" s="1"/>
  <c r="E196" i="3" s="1"/>
  <c r="F196" i="3" s="1"/>
  <c r="K321" i="3"/>
  <c r="F185" i="2"/>
  <c r="H185" i="2"/>
  <c r="G185" i="2"/>
  <c r="K321" i="2"/>
  <c r="D322" i="2"/>
  <c r="G309" i="9" s="1"/>
  <c r="D322" i="3"/>
  <c r="B309" i="9" s="1"/>
  <c r="H196" i="3" l="1"/>
  <c r="G196" i="3"/>
  <c r="I196" i="3" s="1"/>
  <c r="J196" i="3" s="1"/>
  <c r="E197" i="3" s="1"/>
  <c r="K322" i="3"/>
  <c r="I185" i="2"/>
  <c r="J185" i="2" s="1"/>
  <c r="E186" i="2" s="1"/>
  <c r="K322" i="2"/>
  <c r="D323" i="2"/>
  <c r="G310" i="9" s="1"/>
  <c r="D323" i="3"/>
  <c r="B310" i="9" s="1"/>
  <c r="G197" i="3" l="1"/>
  <c r="H197" i="3"/>
  <c r="F197" i="3"/>
  <c r="I197" i="3" s="1"/>
  <c r="J197" i="3" s="1"/>
  <c r="E198" i="3" s="1"/>
  <c r="K323" i="3"/>
  <c r="F186" i="2"/>
  <c r="G186" i="2"/>
  <c r="H186" i="2"/>
  <c r="K323" i="2"/>
  <c r="D324" i="2"/>
  <c r="G311" i="9" s="1"/>
  <c r="D324" i="3"/>
  <c r="B311" i="9" s="1"/>
  <c r="H198" i="3" l="1"/>
  <c r="G198" i="3"/>
  <c r="F198" i="3"/>
  <c r="K324" i="3"/>
  <c r="I186" i="2"/>
  <c r="J186" i="2" s="1"/>
  <c r="E187" i="2" s="1"/>
  <c r="K324" i="2"/>
  <c r="D325" i="2"/>
  <c r="G312" i="9" s="1"/>
  <c r="D325" i="3"/>
  <c r="B312" i="9" s="1"/>
  <c r="I198" i="3" l="1"/>
  <c r="J198" i="3" s="1"/>
  <c r="E199" i="3" s="1"/>
  <c r="G199" i="3" s="1"/>
  <c r="K325" i="3"/>
  <c r="H187" i="2"/>
  <c r="G187" i="2"/>
  <c r="F187" i="2"/>
  <c r="K325" i="2"/>
  <c r="D326" i="2"/>
  <c r="G313" i="9" s="1"/>
  <c r="D326" i="3"/>
  <c r="B313" i="9" s="1"/>
  <c r="F199" i="3" l="1"/>
  <c r="H199" i="3"/>
  <c r="K326" i="3"/>
  <c r="I187" i="2"/>
  <c r="J187" i="2" s="1"/>
  <c r="E188" i="2" s="1"/>
  <c r="K326" i="2"/>
  <c r="D327" i="2"/>
  <c r="G314" i="9" s="1"/>
  <c r="D327" i="3"/>
  <c r="B314" i="9" s="1"/>
  <c r="I199" i="3" l="1"/>
  <c r="J199" i="3" s="1"/>
  <c r="E200" i="3" s="1"/>
  <c r="H200" i="3" s="1"/>
  <c r="K327" i="3"/>
  <c r="G188" i="2"/>
  <c r="F188" i="2"/>
  <c r="H188" i="2"/>
  <c r="K327" i="2"/>
  <c r="D328" i="2"/>
  <c r="G315" i="9" s="1"/>
  <c r="D328" i="3"/>
  <c r="B315" i="9" s="1"/>
  <c r="G200" i="3" l="1"/>
  <c r="F200" i="3"/>
  <c r="I200" i="3" s="1"/>
  <c r="J200" i="3" s="1"/>
  <c r="E201" i="3" s="1"/>
  <c r="K328" i="3"/>
  <c r="I188" i="2"/>
  <c r="J188" i="2" s="1"/>
  <c r="E189" i="2" s="1"/>
  <c r="K328" i="2"/>
  <c r="D329" i="2"/>
  <c r="G316" i="9" s="1"/>
  <c r="D329" i="3"/>
  <c r="B316" i="9" s="1"/>
  <c r="G201" i="3" l="1"/>
  <c r="H201" i="3"/>
  <c r="F201" i="3"/>
  <c r="I201" i="3" s="1"/>
  <c r="J201" i="3" s="1"/>
  <c r="E202" i="3" s="1"/>
  <c r="G202" i="3" s="1"/>
  <c r="K329" i="3"/>
  <c r="F189" i="2"/>
  <c r="G189" i="2"/>
  <c r="H189" i="2"/>
  <c r="K329" i="2"/>
  <c r="D330" i="2"/>
  <c r="G317" i="9" s="1"/>
  <c r="D330" i="3"/>
  <c r="B317" i="9" s="1"/>
  <c r="H202" i="3" l="1"/>
  <c r="F202" i="3"/>
  <c r="I202" i="3" s="1"/>
  <c r="J202" i="3" s="1"/>
  <c r="E203" i="3" s="1"/>
  <c r="K330" i="3"/>
  <c r="I189" i="2"/>
  <c r="J189" i="2" s="1"/>
  <c r="E190" i="2" s="1"/>
  <c r="K330" i="2"/>
  <c r="D331" i="2"/>
  <c r="G318" i="9" s="1"/>
  <c r="D331" i="3"/>
  <c r="B318" i="9" s="1"/>
  <c r="F203" i="3" l="1"/>
  <c r="H203" i="3"/>
  <c r="G203" i="3"/>
  <c r="K331" i="3"/>
  <c r="F190" i="2"/>
  <c r="G190" i="2"/>
  <c r="H190" i="2"/>
  <c r="K331" i="2"/>
  <c r="D332" i="2"/>
  <c r="G319" i="9" s="1"/>
  <c r="D332" i="3"/>
  <c r="B319" i="9" s="1"/>
  <c r="I203" i="3" l="1"/>
  <c r="J203" i="3" s="1"/>
  <c r="E204" i="3" s="1"/>
  <c r="K332" i="3"/>
  <c r="I190" i="2"/>
  <c r="J190" i="2" s="1"/>
  <c r="E191" i="2" s="1"/>
  <c r="K332" i="2"/>
  <c r="D333" i="2"/>
  <c r="G320" i="9" s="1"/>
  <c r="D333" i="3"/>
  <c r="B320" i="9" s="1"/>
  <c r="F204" i="3" l="1"/>
  <c r="G204" i="3"/>
  <c r="H204" i="3"/>
  <c r="K333" i="3"/>
  <c r="G191" i="2"/>
  <c r="F191" i="2"/>
  <c r="H191" i="2"/>
  <c r="K333" i="2"/>
  <c r="D334" i="2"/>
  <c r="G321" i="9" s="1"/>
  <c r="D334" i="3"/>
  <c r="B321" i="9" s="1"/>
  <c r="I204" i="3" l="1"/>
  <c r="J204" i="3" s="1"/>
  <c r="E205" i="3" s="1"/>
  <c r="K334" i="3"/>
  <c r="I191" i="2"/>
  <c r="J191" i="2" s="1"/>
  <c r="E192" i="2" s="1"/>
  <c r="K334" i="2"/>
  <c r="D335" i="2"/>
  <c r="G322" i="9" s="1"/>
  <c r="D335" i="3"/>
  <c r="B322" i="9" s="1"/>
  <c r="F205" i="3" l="1"/>
  <c r="H205" i="3"/>
  <c r="G205" i="3"/>
  <c r="K335" i="3"/>
  <c r="G192" i="2"/>
  <c r="H192" i="2"/>
  <c r="F192" i="2"/>
  <c r="K335" i="2"/>
  <c r="D336" i="2"/>
  <c r="G323" i="9" s="1"/>
  <c r="D336" i="3"/>
  <c r="B323" i="9" s="1"/>
  <c r="I205" i="3" l="1"/>
  <c r="J205" i="3" s="1"/>
  <c r="E206" i="3" s="1"/>
  <c r="K336" i="3"/>
  <c r="I192" i="2"/>
  <c r="J192" i="2" s="1"/>
  <c r="E193" i="2" s="1"/>
  <c r="K336" i="2"/>
  <c r="D337" i="2"/>
  <c r="G324" i="9" s="1"/>
  <c r="D337" i="3"/>
  <c r="B324" i="9" s="1"/>
  <c r="F206" i="3" l="1"/>
  <c r="H206" i="3"/>
  <c r="G206" i="3"/>
  <c r="K337" i="3"/>
  <c r="G193" i="2"/>
  <c r="H193" i="2"/>
  <c r="F193" i="2"/>
  <c r="K337" i="2"/>
  <c r="D338" i="2"/>
  <c r="G325" i="9" s="1"/>
  <c r="D338" i="3"/>
  <c r="B325" i="9" s="1"/>
  <c r="I206" i="3" l="1"/>
  <c r="J206" i="3" s="1"/>
  <c r="E207" i="3" s="1"/>
  <c r="K338" i="3"/>
  <c r="I193" i="2"/>
  <c r="J193" i="2" s="1"/>
  <c r="E194" i="2" s="1"/>
  <c r="F194" i="2" s="1"/>
  <c r="K338" i="2"/>
  <c r="D339" i="2"/>
  <c r="G326" i="9" s="1"/>
  <c r="D339" i="3"/>
  <c r="B326" i="9" s="1"/>
  <c r="F207" i="3" l="1"/>
  <c r="H207" i="3"/>
  <c r="G207" i="3"/>
  <c r="K339" i="3"/>
  <c r="G194" i="2"/>
  <c r="H194" i="2"/>
  <c r="K339" i="2"/>
  <c r="D340" i="2"/>
  <c r="G327" i="9" s="1"/>
  <c r="D340" i="3"/>
  <c r="B327" i="9" s="1"/>
  <c r="I207" i="3" l="1"/>
  <c r="J207" i="3" s="1"/>
  <c r="E208" i="3" s="1"/>
  <c r="K340" i="3"/>
  <c r="I194" i="2"/>
  <c r="J194" i="2" s="1"/>
  <c r="E195" i="2" s="1"/>
  <c r="F195" i="2" s="1"/>
  <c r="K340" i="2"/>
  <c r="D341" i="2"/>
  <c r="G328" i="9" s="1"/>
  <c r="D341" i="3"/>
  <c r="B328" i="9" s="1"/>
  <c r="H208" i="3" l="1"/>
  <c r="G208" i="3"/>
  <c r="F208" i="3"/>
  <c r="I208" i="3" s="1"/>
  <c r="J208" i="3" s="1"/>
  <c r="E209" i="3" s="1"/>
  <c r="H195" i="2"/>
  <c r="G195" i="2"/>
  <c r="K341" i="3"/>
  <c r="K341" i="2"/>
  <c r="D342" i="2"/>
  <c r="G329" i="9" s="1"/>
  <c r="D342" i="3"/>
  <c r="B329" i="9" s="1"/>
  <c r="I195" i="2" l="1"/>
  <c r="J195" i="2" s="1"/>
  <c r="E196" i="2" s="1"/>
  <c r="H196" i="2" s="1"/>
  <c r="H209" i="3"/>
  <c r="G209" i="3"/>
  <c r="F209" i="3"/>
  <c r="K342" i="3"/>
  <c r="G196" i="2"/>
  <c r="K342" i="2"/>
  <c r="D343" i="2"/>
  <c r="G330" i="9" s="1"/>
  <c r="D343" i="3"/>
  <c r="B330" i="9" s="1"/>
  <c r="F196" i="2" l="1"/>
  <c r="I209" i="3"/>
  <c r="J209" i="3" s="1"/>
  <c r="E210" i="3" s="1"/>
  <c r="K343" i="3"/>
  <c r="I196" i="2"/>
  <c r="J196" i="2" s="1"/>
  <c r="E197" i="2" s="1"/>
  <c r="K343" i="2"/>
  <c r="D344" i="2"/>
  <c r="G331" i="9" s="1"/>
  <c r="D344" i="3"/>
  <c r="B331" i="9" s="1"/>
  <c r="G210" i="3" l="1"/>
  <c r="F210" i="3"/>
  <c r="H210" i="3"/>
  <c r="K344" i="3"/>
  <c r="F197" i="2"/>
  <c r="H197" i="2"/>
  <c r="G197" i="2"/>
  <c r="K344" i="2"/>
  <c r="D345" i="2"/>
  <c r="G332" i="9" s="1"/>
  <c r="D345" i="3"/>
  <c r="B332" i="9" s="1"/>
  <c r="I210" i="3" l="1"/>
  <c r="J210" i="3" s="1"/>
  <c r="E211" i="3" s="1"/>
  <c r="K345" i="3"/>
  <c r="I197" i="2"/>
  <c r="J197" i="2" s="1"/>
  <c r="E198" i="2" s="1"/>
  <c r="K345" i="2"/>
  <c r="D346" i="2"/>
  <c r="G333" i="9" s="1"/>
  <c r="D346" i="3"/>
  <c r="B333" i="9" s="1"/>
  <c r="H211" i="3" l="1"/>
  <c r="F211" i="3"/>
  <c r="G211" i="3"/>
  <c r="K346" i="3"/>
  <c r="H198" i="2"/>
  <c r="G198" i="2"/>
  <c r="F198" i="2"/>
  <c r="K346" i="2"/>
  <c r="D347" i="2"/>
  <c r="G334" i="9" s="1"/>
  <c r="D347" i="3"/>
  <c r="B334" i="9" s="1"/>
  <c r="I211" i="3" l="1"/>
  <c r="J211" i="3" s="1"/>
  <c r="E212" i="3" s="1"/>
  <c r="K347" i="3"/>
  <c r="I198" i="2"/>
  <c r="J198" i="2" s="1"/>
  <c r="E199" i="2" s="1"/>
  <c r="K347" i="2"/>
  <c r="D348" i="2"/>
  <c r="G335" i="9" s="1"/>
  <c r="D348" i="3"/>
  <c r="B335" i="9" s="1"/>
  <c r="F212" i="3" l="1"/>
  <c r="H212" i="3"/>
  <c r="G212" i="3"/>
  <c r="K348" i="3"/>
  <c r="F199" i="2"/>
  <c r="G199" i="2"/>
  <c r="H199" i="2"/>
  <c r="K348" i="2"/>
  <c r="D349" i="2"/>
  <c r="G336" i="9" s="1"/>
  <c r="D349" i="3"/>
  <c r="B336" i="9" s="1"/>
  <c r="I212" i="3" l="1"/>
  <c r="J212" i="3" s="1"/>
  <c r="E213" i="3" s="1"/>
  <c r="K349" i="3"/>
  <c r="I199" i="2"/>
  <c r="J199" i="2" s="1"/>
  <c r="E200" i="2" s="1"/>
  <c r="K349" i="2"/>
  <c r="D350" i="2"/>
  <c r="G337" i="9" s="1"/>
  <c r="D350" i="3"/>
  <c r="B337" i="9" s="1"/>
  <c r="H213" i="3" l="1"/>
  <c r="G213" i="3"/>
  <c r="F213" i="3"/>
  <c r="I213" i="3" s="1"/>
  <c r="J213" i="3" s="1"/>
  <c r="E214" i="3" s="1"/>
  <c r="K350" i="3"/>
  <c r="H200" i="2"/>
  <c r="F200" i="2"/>
  <c r="G200" i="2"/>
  <c r="K350" i="2"/>
  <c r="D351" i="2"/>
  <c r="G338" i="9" s="1"/>
  <c r="D351" i="3"/>
  <c r="B338" i="9" s="1"/>
  <c r="G214" i="3" l="1"/>
  <c r="F214" i="3"/>
  <c r="H214" i="3"/>
  <c r="K351" i="3"/>
  <c r="I200" i="2"/>
  <c r="J200" i="2" s="1"/>
  <c r="E201" i="2" s="1"/>
  <c r="K351" i="2"/>
  <c r="D352" i="2"/>
  <c r="G339" i="9" s="1"/>
  <c r="D352" i="3"/>
  <c r="B339" i="9" s="1"/>
  <c r="I214" i="3" l="1"/>
  <c r="J214" i="3" s="1"/>
  <c r="E215" i="3" s="1"/>
  <c r="H215" i="3" s="1"/>
  <c r="G215" i="3"/>
  <c r="F215" i="3"/>
  <c r="K352" i="3"/>
  <c r="F201" i="2"/>
  <c r="G201" i="2"/>
  <c r="H201" i="2"/>
  <c r="K352" i="2"/>
  <c r="D353" i="2"/>
  <c r="G340" i="9" s="1"/>
  <c r="D353" i="3"/>
  <c r="B340" i="9" s="1"/>
  <c r="I215" i="3" l="1"/>
  <c r="J215" i="3" s="1"/>
  <c r="E216" i="3" s="1"/>
  <c r="F216" i="3"/>
  <c r="H216" i="3"/>
  <c r="G216" i="3"/>
  <c r="K353" i="3"/>
  <c r="I201" i="2"/>
  <c r="J201" i="2" s="1"/>
  <c r="E202" i="2" s="1"/>
  <c r="K353" i="2"/>
  <c r="D354" i="2"/>
  <c r="G341" i="9" s="1"/>
  <c r="D354" i="3"/>
  <c r="B341" i="9" s="1"/>
  <c r="I216" i="3" l="1"/>
  <c r="J216" i="3" s="1"/>
  <c r="E217" i="3" s="1"/>
  <c r="K354" i="3"/>
  <c r="G202" i="2"/>
  <c r="H202" i="2"/>
  <c r="F202" i="2"/>
  <c r="K354" i="2"/>
  <c r="D355" i="2"/>
  <c r="G342" i="9" s="1"/>
  <c r="D355" i="3"/>
  <c r="B342" i="9" s="1"/>
  <c r="H217" i="3" l="1"/>
  <c r="G217" i="3"/>
  <c r="F217" i="3"/>
  <c r="K355" i="3"/>
  <c r="I202" i="2"/>
  <c r="J202" i="2" s="1"/>
  <c r="E203" i="2" s="1"/>
  <c r="K355" i="2"/>
  <c r="D356" i="2"/>
  <c r="G343" i="9" s="1"/>
  <c r="D356" i="3"/>
  <c r="B343" i="9" s="1"/>
  <c r="I217" i="3" l="1"/>
  <c r="J217" i="3" s="1"/>
  <c r="E218" i="3" s="1"/>
  <c r="H218" i="3" s="1"/>
  <c r="K356" i="3"/>
  <c r="G203" i="2"/>
  <c r="H203" i="2"/>
  <c r="F203" i="2"/>
  <c r="K356" i="2"/>
  <c r="D357" i="2"/>
  <c r="G344" i="9" s="1"/>
  <c r="D357" i="3"/>
  <c r="B344" i="9" s="1"/>
  <c r="G218" i="3" l="1"/>
  <c r="F218" i="3"/>
  <c r="I218" i="3"/>
  <c r="J218" i="3" s="1"/>
  <c r="E219" i="3" s="1"/>
  <c r="K357" i="3"/>
  <c r="I203" i="2"/>
  <c r="J203" i="2" s="1"/>
  <c r="E204" i="2" s="1"/>
  <c r="K357" i="2"/>
  <c r="D358" i="2"/>
  <c r="G345" i="9" s="1"/>
  <c r="D358" i="3"/>
  <c r="B345" i="9" s="1"/>
  <c r="G219" i="3" l="1"/>
  <c r="H219" i="3"/>
  <c r="F219" i="3"/>
  <c r="I219" i="3" s="1"/>
  <c r="J219" i="3" s="1"/>
  <c r="E220" i="3" s="1"/>
  <c r="K358" i="3"/>
  <c r="G204" i="2"/>
  <c r="H204" i="2"/>
  <c r="F204" i="2"/>
  <c r="K358" i="2"/>
  <c r="D359" i="2"/>
  <c r="G346" i="9" s="1"/>
  <c r="D359" i="3"/>
  <c r="B346" i="9" s="1"/>
  <c r="H220" i="3" l="1"/>
  <c r="G220" i="3"/>
  <c r="F220" i="3"/>
  <c r="K359" i="3"/>
  <c r="I204" i="2"/>
  <c r="J204" i="2" s="1"/>
  <c r="E205" i="2" s="1"/>
  <c r="K359" i="2"/>
  <c r="D360" i="2"/>
  <c r="G347" i="9" s="1"/>
  <c r="D360" i="3"/>
  <c r="B347" i="9" s="1"/>
  <c r="I220" i="3" l="1"/>
  <c r="J220" i="3" s="1"/>
  <c r="E221" i="3" s="1"/>
  <c r="G221" i="3" s="1"/>
  <c r="F221" i="3"/>
  <c r="H221" i="3"/>
  <c r="K360" i="3"/>
  <c r="G205" i="2"/>
  <c r="H205" i="2"/>
  <c r="F205" i="2"/>
  <c r="K360" i="2"/>
  <c r="D361" i="2"/>
  <c r="G348" i="9" s="1"/>
  <c r="D361" i="3"/>
  <c r="B348" i="9" s="1"/>
  <c r="I221" i="3" l="1"/>
  <c r="J221" i="3" s="1"/>
  <c r="E222" i="3" s="1"/>
  <c r="F222" i="3" s="1"/>
  <c r="K361" i="3"/>
  <c r="I205" i="2"/>
  <c r="J205" i="2" s="1"/>
  <c r="E206" i="2" s="1"/>
  <c r="K361" i="2"/>
  <c r="D362" i="2"/>
  <c r="G349" i="9" s="1"/>
  <c r="D362" i="3"/>
  <c r="B349" i="9" s="1"/>
  <c r="H222" i="3" l="1"/>
  <c r="G222" i="3"/>
  <c r="I222" i="3" s="1"/>
  <c r="J222" i="3" s="1"/>
  <c r="E223" i="3" s="1"/>
  <c r="K362" i="3"/>
  <c r="F206" i="2"/>
  <c r="H206" i="2"/>
  <c r="G206" i="2"/>
  <c r="K362" i="2"/>
  <c r="D363" i="2"/>
  <c r="G350" i="9" s="1"/>
  <c r="D363" i="3"/>
  <c r="B350" i="9" s="1"/>
  <c r="G223" i="3" l="1"/>
  <c r="F223" i="3"/>
  <c r="H223" i="3"/>
  <c r="K363" i="3"/>
  <c r="I206" i="2"/>
  <c r="J206" i="2" s="1"/>
  <c r="E207" i="2" s="1"/>
  <c r="K363" i="2"/>
  <c r="D364" i="2"/>
  <c r="G351" i="9" s="1"/>
  <c r="D364" i="3"/>
  <c r="B351" i="9" s="1"/>
  <c r="I223" i="3" l="1"/>
  <c r="J223" i="3" s="1"/>
  <c r="E224" i="3" s="1"/>
  <c r="G224" i="3"/>
  <c r="H224" i="3"/>
  <c r="F224" i="3"/>
  <c r="K364" i="3"/>
  <c r="H207" i="2"/>
  <c r="G207" i="2"/>
  <c r="F207" i="2"/>
  <c r="K364" i="2"/>
  <c r="D365" i="2"/>
  <c r="G352" i="9" s="1"/>
  <c r="D365" i="3"/>
  <c r="B352" i="9" s="1"/>
  <c r="I224" i="3" l="1"/>
  <c r="J224" i="3" s="1"/>
  <c r="E225" i="3" s="1"/>
  <c r="F225" i="3" s="1"/>
  <c r="K365" i="3"/>
  <c r="I207" i="2"/>
  <c r="J207" i="2" s="1"/>
  <c r="E208" i="2" s="1"/>
  <c r="K365" i="2"/>
  <c r="D366" i="2"/>
  <c r="G353" i="9" s="1"/>
  <c r="D366" i="3"/>
  <c r="B353" i="9" s="1"/>
  <c r="G225" i="3" l="1"/>
  <c r="H225" i="3"/>
  <c r="K366" i="3"/>
  <c r="H208" i="2"/>
  <c r="F208" i="2"/>
  <c r="G208" i="2"/>
  <c r="K366" i="2"/>
  <c r="D367" i="2"/>
  <c r="G354" i="9" s="1"/>
  <c r="D367" i="3"/>
  <c r="B354" i="9" s="1"/>
  <c r="I225" i="3" l="1"/>
  <c r="J225" i="3" s="1"/>
  <c r="E226" i="3" s="1"/>
  <c r="F226" i="3" s="1"/>
  <c r="H226" i="3"/>
  <c r="K367" i="3"/>
  <c r="I208" i="2"/>
  <c r="J208" i="2" s="1"/>
  <c r="E209" i="2" s="1"/>
  <c r="K367" i="2"/>
  <c r="D368" i="2"/>
  <c r="G355" i="9" s="1"/>
  <c r="D368" i="3"/>
  <c r="B355" i="9" s="1"/>
  <c r="G226" i="3" l="1"/>
  <c r="I226" i="3"/>
  <c r="J226" i="3" s="1"/>
  <c r="E227" i="3" s="1"/>
  <c r="K368" i="3"/>
  <c r="H209" i="2"/>
  <c r="G209" i="2"/>
  <c r="F209" i="2"/>
  <c r="K368" i="2"/>
  <c r="D369" i="2"/>
  <c r="G356" i="9" s="1"/>
  <c r="D369" i="3"/>
  <c r="B356" i="9" s="1"/>
  <c r="H227" i="3" l="1"/>
  <c r="F227" i="3"/>
  <c r="G227" i="3"/>
  <c r="K369" i="3"/>
  <c r="I209" i="2"/>
  <c r="J209" i="2" s="1"/>
  <c r="E210" i="2" s="1"/>
  <c r="K369" i="2"/>
  <c r="D370" i="2"/>
  <c r="G357" i="9" s="1"/>
  <c r="D370" i="3"/>
  <c r="B357" i="9" s="1"/>
  <c r="I227" i="3" l="1"/>
  <c r="J227" i="3" s="1"/>
  <c r="E228" i="3" s="1"/>
  <c r="G228" i="3" s="1"/>
  <c r="K370" i="3"/>
  <c r="G210" i="2"/>
  <c r="F210" i="2"/>
  <c r="H210" i="2"/>
  <c r="K370" i="2"/>
  <c r="D371" i="2"/>
  <c r="G358" i="9" s="1"/>
  <c r="D371" i="3"/>
  <c r="B358" i="9" s="1"/>
  <c r="H228" i="3" l="1"/>
  <c r="F228" i="3"/>
  <c r="I228" i="3"/>
  <c r="J228" i="3" s="1"/>
  <c r="E229" i="3" s="1"/>
  <c r="K371" i="3"/>
  <c r="I210" i="2"/>
  <c r="J210" i="2" s="1"/>
  <c r="E211" i="2" s="1"/>
  <c r="K371" i="2"/>
  <c r="D372" i="2"/>
  <c r="G359" i="9" s="1"/>
  <c r="D372" i="3"/>
  <c r="B359" i="9" s="1"/>
  <c r="H229" i="3" l="1"/>
  <c r="F229" i="3"/>
  <c r="G229" i="3"/>
  <c r="K372" i="3"/>
  <c r="F211" i="2"/>
  <c r="H211" i="2"/>
  <c r="G211" i="2"/>
  <c r="K372" i="2"/>
  <c r="D373" i="2"/>
  <c r="G360" i="9" s="1"/>
  <c r="D373" i="3"/>
  <c r="B360" i="9" s="1"/>
  <c r="I229" i="3" l="1"/>
  <c r="J229" i="3" s="1"/>
  <c r="E230" i="3" s="1"/>
  <c r="K373" i="3"/>
  <c r="I211" i="2"/>
  <c r="J211" i="2" s="1"/>
  <c r="E212" i="2" s="1"/>
  <c r="K373" i="2"/>
  <c r="D374" i="2"/>
  <c r="G361" i="9" s="1"/>
  <c r="D374" i="3"/>
  <c r="B361" i="9" s="1"/>
  <c r="G230" i="3" l="1"/>
  <c r="F230" i="3"/>
  <c r="H230" i="3"/>
  <c r="K374" i="3"/>
  <c r="G212" i="2"/>
  <c r="F212" i="2"/>
  <c r="H212" i="2"/>
  <c r="K374" i="2"/>
  <c r="D375" i="2"/>
  <c r="G362" i="9" s="1"/>
  <c r="D375" i="3"/>
  <c r="B362" i="9" s="1"/>
  <c r="I230" i="3" l="1"/>
  <c r="J230" i="3" s="1"/>
  <c r="E231" i="3" s="1"/>
  <c r="K375" i="3"/>
  <c r="I212" i="2"/>
  <c r="J212" i="2" s="1"/>
  <c r="E213" i="2" s="1"/>
  <c r="K375" i="2"/>
  <c r="D376" i="2"/>
  <c r="G363" i="9" s="1"/>
  <c r="D376" i="3"/>
  <c r="B363" i="9" s="1"/>
  <c r="H231" i="3" l="1"/>
  <c r="F231" i="3"/>
  <c r="G231" i="3"/>
  <c r="K376" i="3"/>
  <c r="H213" i="2"/>
  <c r="G213" i="2"/>
  <c r="F213" i="2"/>
  <c r="K376" i="2"/>
  <c r="D377" i="2"/>
  <c r="G364" i="9" s="1"/>
  <c r="D377" i="3"/>
  <c r="B364" i="9" s="1"/>
  <c r="I231" i="3" l="1"/>
  <c r="J231" i="3" s="1"/>
  <c r="E232" i="3" s="1"/>
  <c r="G232" i="3" s="1"/>
  <c r="K377" i="3"/>
  <c r="K377" i="2"/>
  <c r="I213" i="2"/>
  <c r="J213" i="2" s="1"/>
  <c r="E214" i="2" s="1"/>
  <c r="H232" i="3" l="1"/>
  <c r="F232" i="3"/>
  <c r="I232" i="3" s="1"/>
  <c r="J232" i="3" s="1"/>
  <c r="E233" i="3" s="1"/>
  <c r="H233" i="3" s="1"/>
  <c r="G214" i="2"/>
  <c r="H214" i="2"/>
  <c r="F214" i="2"/>
  <c r="G233" i="3" l="1"/>
  <c r="F233" i="3"/>
  <c r="I233" i="3" s="1"/>
  <c r="J233" i="3" s="1"/>
  <c r="E234" i="3" s="1"/>
  <c r="I214" i="2"/>
  <c r="J214" i="2" s="1"/>
  <c r="E215" i="2" s="1"/>
  <c r="F234" i="3" l="1"/>
  <c r="H234" i="3"/>
  <c r="G234" i="3"/>
  <c r="G215" i="2"/>
  <c r="H215" i="2"/>
  <c r="F215" i="2"/>
  <c r="I234" i="3" l="1"/>
  <c r="J234" i="3" s="1"/>
  <c r="E235" i="3" s="1"/>
  <c r="I215" i="2"/>
  <c r="J215" i="2" s="1"/>
  <c r="E216" i="2" s="1"/>
  <c r="H235" i="3" l="1"/>
  <c r="G235" i="3"/>
  <c r="F235" i="3"/>
  <c r="F216" i="2"/>
  <c r="H216" i="2"/>
  <c r="G216" i="2"/>
  <c r="I235" i="3" l="1"/>
  <c r="J235" i="3" s="1"/>
  <c r="E236" i="3" s="1"/>
  <c r="G236" i="3" s="1"/>
  <c r="I216" i="2"/>
  <c r="J216" i="2" s="1"/>
  <c r="E217" i="2" s="1"/>
  <c r="F236" i="3" l="1"/>
  <c r="H236" i="3"/>
  <c r="G217" i="2"/>
  <c r="F217" i="2"/>
  <c r="H217" i="2"/>
  <c r="I236" i="3" l="1"/>
  <c r="J236" i="3" s="1"/>
  <c r="E237" i="3" s="1"/>
  <c r="I217" i="2"/>
  <c r="J217" i="2" s="1"/>
  <c r="E218" i="2" s="1"/>
  <c r="F237" i="3" l="1"/>
  <c r="G237" i="3"/>
  <c r="H237" i="3"/>
  <c r="G218" i="2"/>
  <c r="F218" i="2"/>
  <c r="H218" i="2"/>
  <c r="I237" i="3" l="1"/>
  <c r="J237" i="3" s="1"/>
  <c r="E238" i="3" s="1"/>
  <c r="I218" i="2"/>
  <c r="J218" i="2" s="1"/>
  <c r="E219" i="2" s="1"/>
  <c r="G238" i="3" l="1"/>
  <c r="H238" i="3"/>
  <c r="F238" i="3"/>
  <c r="I238" i="3" s="1"/>
  <c r="J238" i="3" s="1"/>
  <c r="E239" i="3" s="1"/>
  <c r="H219" i="2"/>
  <c r="F219" i="2"/>
  <c r="G219" i="2"/>
  <c r="F239" i="3" l="1"/>
  <c r="H239" i="3"/>
  <c r="G239" i="3"/>
  <c r="I219" i="2"/>
  <c r="J219" i="2" s="1"/>
  <c r="E220" i="2" s="1"/>
  <c r="I239" i="3" l="1"/>
  <c r="J239" i="3" s="1"/>
  <c r="E240" i="3" s="1"/>
  <c r="G220" i="2"/>
  <c r="F220" i="2"/>
  <c r="H220" i="2"/>
  <c r="H240" i="3" l="1"/>
  <c r="F240" i="3"/>
  <c r="G240" i="3"/>
  <c r="I220" i="2"/>
  <c r="J220" i="2" s="1"/>
  <c r="E221" i="2" s="1"/>
  <c r="I240" i="3" l="1"/>
  <c r="J240" i="3" s="1"/>
  <c r="E241" i="3" s="1"/>
  <c r="G221" i="2"/>
  <c r="H221" i="2"/>
  <c r="F221" i="2"/>
  <c r="G241" i="3" l="1"/>
  <c r="F241" i="3"/>
  <c r="I241" i="3" s="1"/>
  <c r="J241" i="3" s="1"/>
  <c r="E242" i="3" s="1"/>
  <c r="H241" i="3"/>
  <c r="I221" i="2"/>
  <c r="J221" i="2" s="1"/>
  <c r="E222" i="2" s="1"/>
  <c r="H242" i="3" l="1"/>
  <c r="F242" i="3"/>
  <c r="G242" i="3"/>
  <c r="F222" i="2"/>
  <c r="H222" i="2"/>
  <c r="G222" i="2"/>
  <c r="I242" i="3" l="1"/>
  <c r="J242" i="3" s="1"/>
  <c r="E243" i="3" s="1"/>
  <c r="I222" i="2"/>
  <c r="J222" i="2" s="1"/>
  <c r="E223" i="2" s="1"/>
  <c r="H243" i="3" l="1"/>
  <c r="F243" i="3"/>
  <c r="G243" i="3"/>
  <c r="F223" i="2"/>
  <c r="H223" i="2"/>
  <c r="G223" i="2"/>
  <c r="I243" i="3" l="1"/>
  <c r="J243" i="3" s="1"/>
  <c r="E244" i="3" s="1"/>
  <c r="I223" i="2"/>
  <c r="J223" i="2" s="1"/>
  <c r="E224" i="2" s="1"/>
  <c r="F244" i="3" l="1"/>
  <c r="H244" i="3"/>
  <c r="G244" i="3"/>
  <c r="F224" i="2"/>
  <c r="H224" i="2"/>
  <c r="G224" i="2"/>
  <c r="I244" i="3" l="1"/>
  <c r="J244" i="3" s="1"/>
  <c r="E245" i="3" s="1"/>
  <c r="I224" i="2"/>
  <c r="J224" i="2" s="1"/>
  <c r="E225" i="2" s="1"/>
  <c r="G245" i="3" l="1"/>
  <c r="F245" i="3"/>
  <c r="H245" i="3"/>
  <c r="H225" i="2"/>
  <c r="G225" i="2"/>
  <c r="F225" i="2"/>
  <c r="I245" i="3" l="1"/>
  <c r="J245" i="3" s="1"/>
  <c r="E246" i="3" s="1"/>
  <c r="H246" i="3"/>
  <c r="G246" i="3"/>
  <c r="F246" i="3"/>
  <c r="I246" i="3" s="1"/>
  <c r="J246" i="3" s="1"/>
  <c r="E247" i="3" s="1"/>
  <c r="I225" i="2"/>
  <c r="J225" i="2" s="1"/>
  <c r="E226" i="2" s="1"/>
  <c r="F226" i="2" s="1"/>
  <c r="H247" i="3" l="1"/>
  <c r="G247" i="3"/>
  <c r="F247" i="3"/>
  <c r="I247" i="3" s="1"/>
  <c r="J247" i="3" s="1"/>
  <c r="E248" i="3" s="1"/>
  <c r="G226" i="2"/>
  <c r="H226" i="2"/>
  <c r="F248" i="3" l="1"/>
  <c r="H248" i="3"/>
  <c r="G248" i="3"/>
  <c r="I226" i="2"/>
  <c r="J226" i="2" s="1"/>
  <c r="E227" i="2" s="1"/>
  <c r="F227" i="2" s="1"/>
  <c r="I248" i="3" l="1"/>
  <c r="J248" i="3" s="1"/>
  <c r="E249" i="3" s="1"/>
  <c r="G227" i="2"/>
  <c r="H227" i="2"/>
  <c r="F249" i="3" l="1"/>
  <c r="H249" i="3"/>
  <c r="G249" i="3"/>
  <c r="I227" i="2"/>
  <c r="J227" i="2" s="1"/>
  <c r="E228" i="2" s="1"/>
  <c r="F228" i="2" s="1"/>
  <c r="G228" i="2" l="1"/>
  <c r="I249" i="3"/>
  <c r="J249" i="3" s="1"/>
  <c r="E250" i="3" s="1"/>
  <c r="H228" i="2"/>
  <c r="I228" i="2"/>
  <c r="J228" i="2" s="1"/>
  <c r="E229" i="2" s="1"/>
  <c r="F250" i="3" l="1"/>
  <c r="G250" i="3"/>
  <c r="H250" i="3"/>
  <c r="H229" i="2"/>
  <c r="F229" i="2"/>
  <c r="G229" i="2"/>
  <c r="I250" i="3" l="1"/>
  <c r="J250" i="3" s="1"/>
  <c r="E251" i="3" s="1"/>
  <c r="I229" i="2"/>
  <c r="J229" i="2" s="1"/>
  <c r="E230" i="2" s="1"/>
  <c r="G251" i="3" l="1"/>
  <c r="H251" i="3"/>
  <c r="F251" i="3"/>
  <c r="I251" i="3" s="1"/>
  <c r="J251" i="3" s="1"/>
  <c r="E252" i="3" s="1"/>
  <c r="F230" i="2"/>
  <c r="G230" i="2"/>
  <c r="H230" i="2"/>
  <c r="F252" i="3" l="1"/>
  <c r="H252" i="3"/>
  <c r="G252" i="3"/>
  <c r="I230" i="2"/>
  <c r="J230" i="2" s="1"/>
  <c r="E231" i="2" s="1"/>
  <c r="I252" i="3" l="1"/>
  <c r="J252" i="3" s="1"/>
  <c r="E253" i="3" s="1"/>
  <c r="G231" i="2"/>
  <c r="H231" i="2"/>
  <c r="F231" i="2"/>
  <c r="F253" i="3" l="1"/>
  <c r="G253" i="3"/>
  <c r="H253" i="3"/>
  <c r="I231" i="2"/>
  <c r="J231" i="2" s="1"/>
  <c r="E232" i="2" s="1"/>
  <c r="I253" i="3" l="1"/>
  <c r="J253" i="3" s="1"/>
  <c r="E254" i="3" s="1"/>
  <c r="G232" i="2"/>
  <c r="F232" i="2"/>
  <c r="H232" i="2"/>
  <c r="F254" i="3" l="1"/>
  <c r="G254" i="3"/>
  <c r="H254" i="3"/>
  <c r="I232" i="2"/>
  <c r="J232" i="2" s="1"/>
  <c r="E233" i="2" s="1"/>
  <c r="I254" i="3" l="1"/>
  <c r="J254" i="3" s="1"/>
  <c r="E255" i="3" s="1"/>
  <c r="F233" i="2"/>
  <c r="G233" i="2"/>
  <c r="H233" i="2"/>
  <c r="F255" i="3" l="1"/>
  <c r="G255" i="3"/>
  <c r="H255" i="3"/>
  <c r="I233" i="2"/>
  <c r="J233" i="2" s="1"/>
  <c r="E234" i="2" s="1"/>
  <c r="I255" i="3" l="1"/>
  <c r="J255" i="3" s="1"/>
  <c r="E256" i="3" s="1"/>
  <c r="G234" i="2"/>
  <c r="F234" i="2"/>
  <c r="H234" i="2"/>
  <c r="G256" i="3" l="1"/>
  <c r="H256" i="3"/>
  <c r="F256" i="3"/>
  <c r="I256" i="3" s="1"/>
  <c r="J256" i="3" s="1"/>
  <c r="E257" i="3" s="1"/>
  <c r="I234" i="2"/>
  <c r="J234" i="2" s="1"/>
  <c r="E235" i="2" s="1"/>
  <c r="G257" i="3" l="1"/>
  <c r="H257" i="3"/>
  <c r="F257" i="3"/>
  <c r="I257" i="3" s="1"/>
  <c r="J257" i="3" s="1"/>
  <c r="E258" i="3" s="1"/>
  <c r="F258" i="3" s="1"/>
  <c r="G258" i="3"/>
  <c r="H235" i="2"/>
  <c r="F235" i="2"/>
  <c r="G235" i="2"/>
  <c r="H258" i="3" l="1"/>
  <c r="I235" i="2"/>
  <c r="J235" i="2" s="1"/>
  <c r="E236" i="2" s="1"/>
  <c r="I258" i="3" l="1"/>
  <c r="J258" i="3" s="1"/>
  <c r="E259" i="3" s="1"/>
  <c r="F236" i="2"/>
  <c r="G236" i="2"/>
  <c r="H236" i="2"/>
  <c r="F259" i="3" l="1"/>
  <c r="H259" i="3"/>
  <c r="G259" i="3"/>
  <c r="I236" i="2"/>
  <c r="J236" i="2" s="1"/>
  <c r="E237" i="2" s="1"/>
  <c r="I259" i="3" l="1"/>
  <c r="J259" i="3" s="1"/>
  <c r="E260" i="3" s="1"/>
  <c r="H237" i="2"/>
  <c r="G237" i="2"/>
  <c r="F237" i="2"/>
  <c r="G260" i="3" l="1"/>
  <c r="F260" i="3"/>
  <c r="H260" i="3"/>
  <c r="I237" i="2"/>
  <c r="J237" i="2" s="1"/>
  <c r="E238" i="2" s="1"/>
  <c r="I260" i="3" l="1"/>
  <c r="J260" i="3" s="1"/>
  <c r="E261" i="3" s="1"/>
  <c r="H238" i="2"/>
  <c r="G238" i="2"/>
  <c r="F238" i="2"/>
  <c r="G261" i="3" l="1"/>
  <c r="F261" i="3"/>
  <c r="I261" i="3" s="1"/>
  <c r="J261" i="3" s="1"/>
  <c r="E262" i="3" s="1"/>
  <c r="H261" i="3"/>
  <c r="I238" i="2"/>
  <c r="J238" i="2" s="1"/>
  <c r="E239" i="2" s="1"/>
  <c r="G262" i="3" l="1"/>
  <c r="H262" i="3"/>
  <c r="F262" i="3"/>
  <c r="I262" i="3" s="1"/>
  <c r="J262" i="3" s="1"/>
  <c r="E263" i="3" s="1"/>
  <c r="F239" i="2"/>
  <c r="G239" i="2"/>
  <c r="H239" i="2"/>
  <c r="G263" i="3" l="1"/>
  <c r="H263" i="3"/>
  <c r="F263" i="3"/>
  <c r="I263" i="3" s="1"/>
  <c r="J263" i="3" s="1"/>
  <c r="E264" i="3" s="1"/>
  <c r="I239" i="2"/>
  <c r="J239" i="2" s="1"/>
  <c r="E240" i="2" s="1"/>
  <c r="H264" i="3" l="1"/>
  <c r="F264" i="3"/>
  <c r="G264" i="3"/>
  <c r="I264" i="3" s="1"/>
  <c r="J264" i="3" s="1"/>
  <c r="E265" i="3" s="1"/>
  <c r="G240" i="2"/>
  <c r="H240" i="2"/>
  <c r="F240" i="2"/>
  <c r="F265" i="3" l="1"/>
  <c r="H265" i="3"/>
  <c r="G265" i="3"/>
  <c r="I240" i="2"/>
  <c r="J240" i="2" s="1"/>
  <c r="E241" i="2" s="1"/>
  <c r="I265" i="3" l="1"/>
  <c r="J265" i="3" s="1"/>
  <c r="E266" i="3" s="1"/>
  <c r="F241" i="2"/>
  <c r="G241" i="2"/>
  <c r="H241" i="2"/>
  <c r="H266" i="3" l="1"/>
  <c r="F266" i="3"/>
  <c r="G266" i="3"/>
  <c r="I266" i="3" s="1"/>
  <c r="J266" i="3" s="1"/>
  <c r="E267" i="3" s="1"/>
  <c r="I241" i="2"/>
  <c r="J241" i="2" s="1"/>
  <c r="E242" i="2" s="1"/>
  <c r="H242" i="2" s="1"/>
  <c r="H267" i="3" l="1"/>
  <c r="F267" i="3"/>
  <c r="I267" i="3" s="1"/>
  <c r="J267" i="3" s="1"/>
  <c r="E268" i="3" s="1"/>
  <c r="G268" i="3" s="1"/>
  <c r="G267" i="3"/>
  <c r="F242" i="2"/>
  <c r="G242" i="2"/>
  <c r="F268" i="3" l="1"/>
  <c r="H268" i="3"/>
  <c r="I268" i="3"/>
  <c r="J268" i="3" s="1"/>
  <c r="E269" i="3" s="1"/>
  <c r="H269" i="3" s="1"/>
  <c r="I242" i="2"/>
  <c r="J242" i="2" s="1"/>
  <c r="E243" i="2" s="1"/>
  <c r="F243" i="2" s="1"/>
  <c r="F269" i="3" l="1"/>
  <c r="G269" i="3"/>
  <c r="I269" i="3" s="1"/>
  <c r="J269" i="3" s="1"/>
  <c r="E270" i="3" s="1"/>
  <c r="G270" i="3" s="1"/>
  <c r="H243" i="2"/>
  <c r="G243" i="2"/>
  <c r="I243" i="2" s="1"/>
  <c r="J243" i="2" s="1"/>
  <c r="E244" i="2" s="1"/>
  <c r="F270" i="3" l="1"/>
  <c r="H270" i="3"/>
  <c r="G244" i="2"/>
  <c r="H244" i="2"/>
  <c r="F244" i="2"/>
  <c r="I270" i="3" l="1"/>
  <c r="J270" i="3" s="1"/>
  <c r="E271" i="3" s="1"/>
  <c r="I244" i="2"/>
  <c r="J244" i="2" s="1"/>
  <c r="E245" i="2" s="1"/>
  <c r="H271" i="3" l="1"/>
  <c r="F271" i="3"/>
  <c r="G271" i="3"/>
  <c r="F245" i="2"/>
  <c r="H245" i="2"/>
  <c r="G245" i="2"/>
  <c r="I271" i="3" l="1"/>
  <c r="J271" i="3" s="1"/>
  <c r="E272" i="3" s="1"/>
  <c r="I245" i="2"/>
  <c r="J245" i="2" s="1"/>
  <c r="E246" i="2" s="1"/>
  <c r="H246" i="2" s="1"/>
  <c r="H272" i="3" l="1"/>
  <c r="F272" i="3"/>
  <c r="G272" i="3"/>
  <c r="G246" i="2"/>
  <c r="F246" i="2"/>
  <c r="I272" i="3" l="1"/>
  <c r="J272" i="3" s="1"/>
  <c r="E273" i="3" s="1"/>
  <c r="I246" i="2"/>
  <c r="J246" i="2" s="1"/>
  <c r="E247" i="2" s="1"/>
  <c r="G247" i="2" s="1"/>
  <c r="H273" i="3" l="1"/>
  <c r="F273" i="3"/>
  <c r="G273" i="3"/>
  <c r="I273" i="3" s="1"/>
  <c r="J273" i="3" s="1"/>
  <c r="E274" i="3" s="1"/>
  <c r="F247" i="2"/>
  <c r="H247" i="2"/>
  <c r="I247" i="2" l="1"/>
  <c r="J247" i="2" s="1"/>
  <c r="E248" i="2" s="1"/>
  <c r="F274" i="3"/>
  <c r="H274" i="3"/>
  <c r="G274" i="3"/>
  <c r="F248" i="2"/>
  <c r="G248" i="2"/>
  <c r="H248" i="2"/>
  <c r="I274" i="3" l="1"/>
  <c r="J274" i="3" s="1"/>
  <c r="E275" i="3" s="1"/>
  <c r="I248" i="2"/>
  <c r="J248" i="2" s="1"/>
  <c r="E249" i="2" s="1"/>
  <c r="H275" i="3" l="1"/>
  <c r="G275" i="3"/>
  <c r="F275" i="3"/>
  <c r="I275" i="3" s="1"/>
  <c r="J275" i="3" s="1"/>
  <c r="E276" i="3" s="1"/>
  <c r="F276" i="3" s="1"/>
  <c r="G249" i="2"/>
  <c r="H249" i="2"/>
  <c r="F249" i="2"/>
  <c r="H276" i="3" l="1"/>
  <c r="G276" i="3"/>
  <c r="I276" i="3" s="1"/>
  <c r="J276" i="3" s="1"/>
  <c r="E277" i="3" s="1"/>
  <c r="I249" i="2"/>
  <c r="J249" i="2" s="1"/>
  <c r="E250" i="2" s="1"/>
  <c r="H250" i="2" s="1"/>
  <c r="H277" i="3" l="1"/>
  <c r="G277" i="3"/>
  <c r="F277" i="3"/>
  <c r="F250" i="2"/>
  <c r="G250" i="2"/>
  <c r="I277" i="3" l="1"/>
  <c r="J277" i="3" s="1"/>
  <c r="E278" i="3" s="1"/>
  <c r="G278" i="3" s="1"/>
  <c r="I250" i="2"/>
  <c r="J250" i="2" s="1"/>
  <c r="E251" i="2" s="1"/>
  <c r="H251" i="2" s="1"/>
  <c r="H278" i="3" l="1"/>
  <c r="F278" i="3"/>
  <c r="F251" i="2"/>
  <c r="G251" i="2"/>
  <c r="I278" i="3" l="1"/>
  <c r="J278" i="3" s="1"/>
  <c r="E279" i="3" s="1"/>
  <c r="H279" i="3" s="1"/>
  <c r="I251" i="2"/>
  <c r="J251" i="2" s="1"/>
  <c r="E252" i="2" s="1"/>
  <c r="G252" i="2" s="1"/>
  <c r="G279" i="3" l="1"/>
  <c r="F279" i="3"/>
  <c r="I279" i="3" s="1"/>
  <c r="J279" i="3" s="1"/>
  <c r="E280" i="3" s="1"/>
  <c r="F280" i="3" s="1"/>
  <c r="F252" i="2"/>
  <c r="H252" i="2"/>
  <c r="G280" i="3" l="1"/>
  <c r="H280" i="3"/>
  <c r="I252" i="2"/>
  <c r="J252" i="2" s="1"/>
  <c r="E253" i="2" s="1"/>
  <c r="F253" i="2" s="1"/>
  <c r="H253" i="2" l="1"/>
  <c r="G253" i="2"/>
  <c r="I280" i="3"/>
  <c r="J280" i="3" s="1"/>
  <c r="E281" i="3" s="1"/>
  <c r="I253" i="2" l="1"/>
  <c r="J253" i="2" s="1"/>
  <c r="E254" i="2" s="1"/>
  <c r="H281" i="3"/>
  <c r="F281" i="3"/>
  <c r="G281" i="3"/>
  <c r="G254" i="2"/>
  <c r="H254" i="2"/>
  <c r="F254" i="2"/>
  <c r="I281" i="3" l="1"/>
  <c r="J281" i="3" s="1"/>
  <c r="E282" i="3" s="1"/>
  <c r="F282" i="3" s="1"/>
  <c r="I254" i="2"/>
  <c r="J254" i="2" s="1"/>
  <c r="E255" i="2" s="1"/>
  <c r="G282" i="3" l="1"/>
  <c r="H282" i="3"/>
  <c r="H255" i="2"/>
  <c r="F255" i="2"/>
  <c r="G255" i="2"/>
  <c r="I282" i="3" l="1"/>
  <c r="J282" i="3" s="1"/>
  <c r="E283" i="3" s="1"/>
  <c r="F283" i="3"/>
  <c r="H283" i="3"/>
  <c r="G283" i="3"/>
  <c r="I255" i="2"/>
  <c r="J255" i="2" s="1"/>
  <c r="E256" i="2" s="1"/>
  <c r="I283" i="3" l="1"/>
  <c r="J283" i="3" s="1"/>
  <c r="E284" i="3" s="1"/>
  <c r="H256" i="2"/>
  <c r="F256" i="2"/>
  <c r="G256" i="2"/>
  <c r="G284" i="3" l="1"/>
  <c r="H284" i="3"/>
  <c r="F284" i="3"/>
  <c r="I256" i="2"/>
  <c r="J256" i="2" s="1"/>
  <c r="E257" i="2" s="1"/>
  <c r="I284" i="3" l="1"/>
  <c r="J284" i="3" s="1"/>
  <c r="E285" i="3" s="1"/>
  <c r="F285" i="3" s="1"/>
  <c r="G257" i="2"/>
  <c r="H257" i="2"/>
  <c r="F257" i="2"/>
  <c r="H285" i="3" l="1"/>
  <c r="G285" i="3"/>
  <c r="I285" i="3"/>
  <c r="J285" i="3" s="1"/>
  <c r="E286" i="3" s="1"/>
  <c r="I257" i="2"/>
  <c r="J257" i="2" s="1"/>
  <c r="E258" i="2" s="1"/>
  <c r="F286" i="3" l="1"/>
  <c r="H286" i="3"/>
  <c r="G286" i="3"/>
  <c r="F258" i="2"/>
  <c r="G258" i="2"/>
  <c r="H258" i="2"/>
  <c r="I286" i="3" l="1"/>
  <c r="J286" i="3" s="1"/>
  <c r="E287" i="3" s="1"/>
  <c r="I258" i="2"/>
  <c r="J258" i="2" s="1"/>
  <c r="E259" i="2" s="1"/>
  <c r="G287" i="3" l="1"/>
  <c r="H287" i="3"/>
  <c r="F287" i="3"/>
  <c r="F259" i="2"/>
  <c r="G259" i="2"/>
  <c r="H259" i="2"/>
  <c r="I287" i="3" l="1"/>
  <c r="J287" i="3" s="1"/>
  <c r="E288" i="3" s="1"/>
  <c r="H288" i="3"/>
  <c r="G288" i="3"/>
  <c r="F288" i="3"/>
  <c r="I259" i="2"/>
  <c r="J259" i="2" s="1"/>
  <c r="E260" i="2" s="1"/>
  <c r="I288" i="3" l="1"/>
  <c r="J288" i="3" s="1"/>
  <c r="E289" i="3" s="1"/>
  <c r="H260" i="2"/>
  <c r="F260" i="2"/>
  <c r="G260" i="2"/>
  <c r="F289" i="3" l="1"/>
  <c r="G289" i="3"/>
  <c r="H289" i="3"/>
  <c r="I260" i="2"/>
  <c r="J260" i="2" s="1"/>
  <c r="E261" i="2" s="1"/>
  <c r="I289" i="3" l="1"/>
  <c r="J289" i="3" s="1"/>
  <c r="E290" i="3" s="1"/>
  <c r="H261" i="2"/>
  <c r="G261" i="2"/>
  <c r="F261" i="2"/>
  <c r="H290" i="3" l="1"/>
  <c r="G290" i="3"/>
  <c r="F290" i="3"/>
  <c r="I290" i="3" s="1"/>
  <c r="J290" i="3" s="1"/>
  <c r="E291" i="3" s="1"/>
  <c r="I261" i="2"/>
  <c r="J261" i="2" s="1"/>
  <c r="E262" i="2" s="1"/>
  <c r="F291" i="3" l="1"/>
  <c r="G291" i="3"/>
  <c r="H291" i="3"/>
  <c r="F262" i="2"/>
  <c r="G262" i="2"/>
  <c r="H262" i="2"/>
  <c r="I291" i="3" l="1"/>
  <c r="J291" i="3" s="1"/>
  <c r="E292" i="3" s="1"/>
  <c r="I262" i="2"/>
  <c r="J262" i="2" s="1"/>
  <c r="E263" i="2" s="1"/>
  <c r="G292" i="3" l="1"/>
  <c r="F292" i="3"/>
  <c r="H292" i="3"/>
  <c r="F263" i="2"/>
  <c r="H263" i="2"/>
  <c r="G263" i="2"/>
  <c r="I292" i="3" l="1"/>
  <c r="J292" i="3" s="1"/>
  <c r="E293" i="3" s="1"/>
  <c r="G293" i="3" s="1"/>
  <c r="I263" i="2"/>
  <c r="J263" i="2" s="1"/>
  <c r="E264" i="2" s="1"/>
  <c r="H293" i="3" l="1"/>
  <c r="F293" i="3"/>
  <c r="I293" i="3" s="1"/>
  <c r="J293" i="3" s="1"/>
  <c r="E294" i="3" s="1"/>
  <c r="H264" i="2"/>
  <c r="F264" i="2"/>
  <c r="G264" i="2"/>
  <c r="F294" i="3" l="1"/>
  <c r="G294" i="3"/>
  <c r="H294" i="3"/>
  <c r="I264" i="2"/>
  <c r="J264" i="2" s="1"/>
  <c r="E265" i="2" s="1"/>
  <c r="I294" i="3" l="1"/>
  <c r="J294" i="3" s="1"/>
  <c r="E295" i="3" s="1"/>
  <c r="F295" i="3" s="1"/>
  <c r="G295" i="3"/>
  <c r="H295" i="3"/>
  <c r="I295" i="3"/>
  <c r="J295" i="3" s="1"/>
  <c r="E296" i="3" s="1"/>
  <c r="G265" i="2"/>
  <c r="F265" i="2"/>
  <c r="H265" i="2"/>
  <c r="F296" i="3" l="1"/>
  <c r="H296" i="3"/>
  <c r="G296" i="3"/>
  <c r="I265" i="2"/>
  <c r="J265" i="2" s="1"/>
  <c r="E266" i="2" s="1"/>
  <c r="I296" i="3" l="1"/>
  <c r="J296" i="3" s="1"/>
  <c r="E297" i="3" s="1"/>
  <c r="G266" i="2"/>
  <c r="F266" i="2"/>
  <c r="H266" i="2"/>
  <c r="H297" i="3" l="1"/>
  <c r="G297" i="3"/>
  <c r="F297" i="3"/>
  <c r="I266" i="2"/>
  <c r="J266" i="2" s="1"/>
  <c r="E267" i="2" s="1"/>
  <c r="I297" i="3" l="1"/>
  <c r="J297" i="3" s="1"/>
  <c r="E298" i="3" s="1"/>
  <c r="G298" i="3" s="1"/>
  <c r="G267" i="2"/>
  <c r="F267" i="2"/>
  <c r="H267" i="2"/>
  <c r="H298" i="3" l="1"/>
  <c r="F298" i="3"/>
  <c r="I298" i="3" s="1"/>
  <c r="J298" i="3" s="1"/>
  <c r="E299" i="3" s="1"/>
  <c r="I267" i="2"/>
  <c r="J267" i="2" s="1"/>
  <c r="E268" i="2" s="1"/>
  <c r="F299" i="3" l="1"/>
  <c r="H299" i="3"/>
  <c r="G299" i="3"/>
  <c r="H268" i="2"/>
  <c r="G268" i="2"/>
  <c r="F268" i="2"/>
  <c r="I299" i="3" l="1"/>
  <c r="J299" i="3" s="1"/>
  <c r="E300" i="3" s="1"/>
  <c r="I268" i="2"/>
  <c r="J268" i="2" s="1"/>
  <c r="E269" i="2" s="1"/>
  <c r="G300" i="3" l="1"/>
  <c r="H300" i="3"/>
  <c r="F300" i="3"/>
  <c r="F269" i="2"/>
  <c r="H269" i="2"/>
  <c r="G269" i="2"/>
  <c r="I300" i="3" l="1"/>
  <c r="J300" i="3" s="1"/>
  <c r="E301" i="3" s="1"/>
  <c r="I269" i="2"/>
  <c r="J269" i="2" s="1"/>
  <c r="E270" i="2" s="1"/>
  <c r="H301" i="3" l="1"/>
  <c r="G301" i="3"/>
  <c r="F301" i="3"/>
  <c r="G270" i="2"/>
  <c r="F270" i="2"/>
  <c r="H270" i="2"/>
  <c r="I301" i="3" l="1"/>
  <c r="J301" i="3" s="1"/>
  <c r="E302" i="3" s="1"/>
  <c r="F302" i="3" s="1"/>
  <c r="I270" i="2"/>
  <c r="J270" i="2" s="1"/>
  <c r="E271" i="2" s="1"/>
  <c r="G302" i="3" l="1"/>
  <c r="H302" i="3"/>
  <c r="G271" i="2"/>
  <c r="H271" i="2"/>
  <c r="F271" i="2"/>
  <c r="I302" i="3" l="1"/>
  <c r="J302" i="3" s="1"/>
  <c r="E303" i="3" s="1"/>
  <c r="H303" i="3" s="1"/>
  <c r="I271" i="2"/>
  <c r="J271" i="2" s="1"/>
  <c r="E272" i="2" s="1"/>
  <c r="F303" i="3" l="1"/>
  <c r="G303" i="3"/>
  <c r="H272" i="2"/>
  <c r="F272" i="2"/>
  <c r="G272" i="2"/>
  <c r="I303" i="3" l="1"/>
  <c r="J303" i="3" s="1"/>
  <c r="E304" i="3" s="1"/>
  <c r="H304" i="3" s="1"/>
  <c r="I272" i="2"/>
  <c r="J272" i="2" s="1"/>
  <c r="E273" i="2" s="1"/>
  <c r="G304" i="3" l="1"/>
  <c r="F304" i="3"/>
  <c r="I304" i="3" s="1"/>
  <c r="J304" i="3" s="1"/>
  <c r="E305" i="3" s="1"/>
  <c r="G305" i="3" s="1"/>
  <c r="F273" i="2"/>
  <c r="G273" i="2"/>
  <c r="H273" i="2"/>
  <c r="H305" i="3" l="1"/>
  <c r="F305" i="3"/>
  <c r="I305" i="3" s="1"/>
  <c r="J305" i="3" s="1"/>
  <c r="E306" i="3" s="1"/>
  <c r="F306" i="3" s="1"/>
  <c r="I273" i="2"/>
  <c r="J273" i="2" s="1"/>
  <c r="E274" i="2" s="1"/>
  <c r="H306" i="3" l="1"/>
  <c r="G306" i="3"/>
  <c r="I306" i="3" s="1"/>
  <c r="J306" i="3" s="1"/>
  <c r="E307" i="3" s="1"/>
  <c r="F274" i="2"/>
  <c r="H274" i="2"/>
  <c r="G274" i="2"/>
  <c r="H307" i="3" l="1"/>
  <c r="G307" i="3"/>
  <c r="F307" i="3"/>
  <c r="I274" i="2"/>
  <c r="J274" i="2" s="1"/>
  <c r="E275" i="2" s="1"/>
  <c r="I307" i="3" l="1"/>
  <c r="J307" i="3" s="1"/>
  <c r="E308" i="3" s="1"/>
  <c r="H308" i="3" s="1"/>
  <c r="G275" i="2"/>
  <c r="F275" i="2"/>
  <c r="H275" i="2"/>
  <c r="G308" i="3" l="1"/>
  <c r="F308" i="3"/>
  <c r="I308" i="3" s="1"/>
  <c r="J308" i="3" s="1"/>
  <c r="E309" i="3" s="1"/>
  <c r="I275" i="2"/>
  <c r="J275" i="2" s="1"/>
  <c r="E276" i="2" s="1"/>
  <c r="F309" i="3" l="1"/>
  <c r="H309" i="3"/>
  <c r="G309" i="3"/>
  <c r="H276" i="2"/>
  <c r="F276" i="2"/>
  <c r="G276" i="2"/>
  <c r="I309" i="3" l="1"/>
  <c r="J309" i="3" s="1"/>
  <c r="E310" i="3" s="1"/>
  <c r="I276" i="2"/>
  <c r="J276" i="2" s="1"/>
  <c r="E277" i="2" s="1"/>
  <c r="F310" i="3" l="1"/>
  <c r="H310" i="3"/>
  <c r="G310" i="3"/>
  <c r="F277" i="2"/>
  <c r="H277" i="2"/>
  <c r="G277" i="2"/>
  <c r="I310" i="3" l="1"/>
  <c r="J310" i="3" s="1"/>
  <c r="E311" i="3" s="1"/>
  <c r="I277" i="2"/>
  <c r="J277" i="2" s="1"/>
  <c r="E278" i="2" s="1"/>
  <c r="H311" i="3" l="1"/>
  <c r="F311" i="3"/>
  <c r="G311" i="3"/>
  <c r="G278" i="2"/>
  <c r="H278" i="2"/>
  <c r="F278" i="2"/>
  <c r="I311" i="3" l="1"/>
  <c r="J311" i="3" s="1"/>
  <c r="E312" i="3" s="1"/>
  <c r="I278" i="2"/>
  <c r="J278" i="2" s="1"/>
  <c r="E279" i="2" s="1"/>
  <c r="F312" i="3" l="1"/>
  <c r="H312" i="3"/>
  <c r="G312" i="3"/>
  <c r="F279" i="2"/>
  <c r="G279" i="2"/>
  <c r="H279" i="2"/>
  <c r="I312" i="3" l="1"/>
  <c r="J312" i="3" s="1"/>
  <c r="E313" i="3" s="1"/>
  <c r="H313" i="3" s="1"/>
  <c r="G313" i="3"/>
  <c r="F313" i="3"/>
  <c r="I279" i="2"/>
  <c r="J279" i="2" s="1"/>
  <c r="E280" i="2" s="1"/>
  <c r="I313" i="3" l="1"/>
  <c r="J313" i="3" s="1"/>
  <c r="E314" i="3" s="1"/>
  <c r="G314" i="3" s="1"/>
  <c r="F280" i="2"/>
  <c r="H280" i="2"/>
  <c r="G280" i="2"/>
  <c r="H314" i="3" l="1"/>
  <c r="F314" i="3"/>
  <c r="I314" i="3" s="1"/>
  <c r="J314" i="3" s="1"/>
  <c r="E315" i="3" s="1"/>
  <c r="I280" i="2"/>
  <c r="J280" i="2" s="1"/>
  <c r="E281" i="2" s="1"/>
  <c r="G315" i="3" l="1"/>
  <c r="F315" i="3"/>
  <c r="H315" i="3"/>
  <c r="H281" i="2"/>
  <c r="F281" i="2"/>
  <c r="G281" i="2"/>
  <c r="I315" i="3" l="1"/>
  <c r="J315" i="3" s="1"/>
  <c r="E316" i="3" s="1"/>
  <c r="I281" i="2"/>
  <c r="J281" i="2" s="1"/>
  <c r="E282" i="2" s="1"/>
  <c r="G316" i="3" l="1"/>
  <c r="H316" i="3"/>
  <c r="F316" i="3"/>
  <c r="F282" i="2"/>
  <c r="G282" i="2"/>
  <c r="H282" i="2"/>
  <c r="I316" i="3" l="1"/>
  <c r="J316" i="3" s="1"/>
  <c r="E317" i="3" s="1"/>
  <c r="H317" i="3" s="1"/>
  <c r="G317" i="3"/>
  <c r="I282" i="2"/>
  <c r="J282" i="2" s="1"/>
  <c r="E283" i="2" s="1"/>
  <c r="F317" i="3" l="1"/>
  <c r="I317" i="3" s="1"/>
  <c r="J317" i="3" s="1"/>
  <c r="E318" i="3" s="1"/>
  <c r="F283" i="2"/>
  <c r="G283" i="2"/>
  <c r="H283" i="2"/>
  <c r="F318" i="3" l="1"/>
  <c r="G318" i="3"/>
  <c r="H318" i="3"/>
  <c r="I283" i="2"/>
  <c r="J283" i="2" s="1"/>
  <c r="E284" i="2" s="1"/>
  <c r="I318" i="3" l="1"/>
  <c r="J318" i="3" s="1"/>
  <c r="E319" i="3" s="1"/>
  <c r="F284" i="2"/>
  <c r="H284" i="2"/>
  <c r="G284" i="2"/>
  <c r="F319" i="3" l="1"/>
  <c r="H319" i="3"/>
  <c r="G319" i="3"/>
  <c r="I284" i="2"/>
  <c r="J284" i="2" s="1"/>
  <c r="E285" i="2" s="1"/>
  <c r="I319" i="3" l="1"/>
  <c r="J319" i="3" s="1"/>
  <c r="E320" i="3" s="1"/>
  <c r="F320" i="3" s="1"/>
  <c r="G285" i="2"/>
  <c r="F285" i="2"/>
  <c r="H285" i="2"/>
  <c r="G320" i="3" l="1"/>
  <c r="H320" i="3"/>
  <c r="I285" i="2"/>
  <c r="J285" i="2" s="1"/>
  <c r="E286" i="2" s="1"/>
  <c r="I320" i="3" l="1"/>
  <c r="J320" i="3" s="1"/>
  <c r="E321" i="3" s="1"/>
  <c r="G321" i="3"/>
  <c r="F321" i="3"/>
  <c r="H321" i="3"/>
  <c r="G286" i="2"/>
  <c r="H286" i="2"/>
  <c r="F286" i="2"/>
  <c r="I321" i="3" l="1"/>
  <c r="J321" i="3" s="1"/>
  <c r="E322" i="3" s="1"/>
  <c r="I286" i="2"/>
  <c r="J286" i="2" s="1"/>
  <c r="E287" i="2" s="1"/>
  <c r="H322" i="3" l="1"/>
  <c r="G322" i="3"/>
  <c r="F322" i="3"/>
  <c r="F287" i="2"/>
  <c r="G287" i="2"/>
  <c r="H287" i="2"/>
  <c r="I322" i="3" l="1"/>
  <c r="J322" i="3" s="1"/>
  <c r="E323" i="3" s="1"/>
  <c r="G323" i="3" s="1"/>
  <c r="I287" i="2"/>
  <c r="J287" i="2" s="1"/>
  <c r="E288" i="2" s="1"/>
  <c r="F323" i="3" l="1"/>
  <c r="H323" i="3"/>
  <c r="F288" i="2"/>
  <c r="H288" i="2"/>
  <c r="G288" i="2"/>
  <c r="I323" i="3" l="1"/>
  <c r="J323" i="3" s="1"/>
  <c r="E324" i="3" s="1"/>
  <c r="H324" i="3" s="1"/>
  <c r="I288" i="2"/>
  <c r="J288" i="2" s="1"/>
  <c r="E289" i="2" s="1"/>
  <c r="G324" i="3" l="1"/>
  <c r="F324" i="3"/>
  <c r="I324" i="3" s="1"/>
  <c r="J324" i="3" s="1"/>
  <c r="E325" i="3" s="1"/>
  <c r="G325" i="3" s="1"/>
  <c r="F289" i="2"/>
  <c r="H289" i="2"/>
  <c r="G289" i="2"/>
  <c r="F325" i="3" l="1"/>
  <c r="H325" i="3"/>
  <c r="I289" i="2"/>
  <c r="J289" i="2" s="1"/>
  <c r="E290" i="2" s="1"/>
  <c r="I325" i="3" l="1"/>
  <c r="J325" i="3" s="1"/>
  <c r="E326" i="3" s="1"/>
  <c r="H326" i="3" s="1"/>
  <c r="G290" i="2"/>
  <c r="H290" i="2"/>
  <c r="F290" i="2"/>
  <c r="G326" i="3" l="1"/>
  <c r="F326" i="3"/>
  <c r="I326" i="3" s="1"/>
  <c r="J326" i="3" s="1"/>
  <c r="E327" i="3" s="1"/>
  <c r="I290" i="2"/>
  <c r="J290" i="2" s="1"/>
  <c r="E291" i="2" s="1"/>
  <c r="G327" i="3" l="1"/>
  <c r="F327" i="3"/>
  <c r="H327" i="3"/>
  <c r="F291" i="2"/>
  <c r="H291" i="2"/>
  <c r="G291" i="2"/>
  <c r="I327" i="3" l="1"/>
  <c r="J327" i="3" s="1"/>
  <c r="E328" i="3" s="1"/>
  <c r="H328" i="3" s="1"/>
  <c r="F328" i="3"/>
  <c r="I291" i="2"/>
  <c r="J291" i="2" s="1"/>
  <c r="E292" i="2" s="1"/>
  <c r="F292" i="2" s="1"/>
  <c r="G328" i="3" l="1"/>
  <c r="I328" i="3" s="1"/>
  <c r="J328" i="3" s="1"/>
  <c r="E329" i="3" s="1"/>
  <c r="H292" i="2"/>
  <c r="G292" i="2"/>
  <c r="G329" i="3" l="1"/>
  <c r="F329" i="3"/>
  <c r="H329" i="3"/>
  <c r="I292" i="2"/>
  <c r="J292" i="2" s="1"/>
  <c r="E293" i="2" s="1"/>
  <c r="H293" i="2"/>
  <c r="F293" i="2"/>
  <c r="G293" i="2"/>
  <c r="I329" i="3" l="1"/>
  <c r="J329" i="3" s="1"/>
  <c r="E330" i="3" s="1"/>
  <c r="F330" i="3" s="1"/>
  <c r="H330" i="3"/>
  <c r="G330" i="3"/>
  <c r="I330" i="3"/>
  <c r="J330" i="3" s="1"/>
  <c r="E331" i="3" s="1"/>
  <c r="I293" i="2"/>
  <c r="J293" i="2" s="1"/>
  <c r="E294" i="2" s="1"/>
  <c r="F331" i="3" l="1"/>
  <c r="H331" i="3"/>
  <c r="G331" i="3"/>
  <c r="F294" i="2"/>
  <c r="G294" i="2"/>
  <c r="H294" i="2"/>
  <c r="I331" i="3" l="1"/>
  <c r="J331" i="3" s="1"/>
  <c r="E332" i="3" s="1"/>
  <c r="I294" i="2"/>
  <c r="J294" i="2" s="1"/>
  <c r="E295" i="2" s="1"/>
  <c r="G332" i="3" l="1"/>
  <c r="F332" i="3"/>
  <c r="H332" i="3"/>
  <c r="F295" i="2"/>
  <c r="G295" i="2"/>
  <c r="H295" i="2"/>
  <c r="I332" i="3" l="1"/>
  <c r="J332" i="3" s="1"/>
  <c r="E333" i="3" s="1"/>
  <c r="I295" i="2"/>
  <c r="J295" i="2" s="1"/>
  <c r="E296" i="2" s="1"/>
  <c r="G296" i="2" s="1"/>
  <c r="G333" i="3" l="1"/>
  <c r="F333" i="3"/>
  <c r="H333" i="3"/>
  <c r="F296" i="2"/>
  <c r="H296" i="2"/>
  <c r="I333" i="3" l="1"/>
  <c r="J333" i="3" s="1"/>
  <c r="E334" i="3" s="1"/>
  <c r="F334" i="3" s="1"/>
  <c r="I296" i="2"/>
  <c r="J296" i="2" s="1"/>
  <c r="E297" i="2" s="1"/>
  <c r="G297" i="2" s="1"/>
  <c r="H297" i="2" l="1"/>
  <c r="G334" i="3"/>
  <c r="H334" i="3"/>
  <c r="F297" i="2"/>
  <c r="I297" i="2" l="1"/>
  <c r="J297" i="2" s="1"/>
  <c r="E298" i="2" s="1"/>
  <c r="G298" i="2" s="1"/>
  <c r="I334" i="3"/>
  <c r="J334" i="3" s="1"/>
  <c r="E335" i="3" s="1"/>
  <c r="H335" i="3" s="1"/>
  <c r="G335" i="3"/>
  <c r="H298" i="2" l="1"/>
  <c r="F298" i="2"/>
  <c r="I298" i="2" s="1"/>
  <c r="J298" i="2" s="1"/>
  <c r="E299" i="2" s="1"/>
  <c r="F335" i="3"/>
  <c r="I335" i="3" s="1"/>
  <c r="J335" i="3" s="1"/>
  <c r="E336" i="3" s="1"/>
  <c r="G336" i="3" l="1"/>
  <c r="F336" i="3"/>
  <c r="H336" i="3"/>
  <c r="H299" i="2"/>
  <c r="F299" i="2"/>
  <c r="G299" i="2"/>
  <c r="I336" i="3" l="1"/>
  <c r="J336" i="3" s="1"/>
  <c r="E337" i="3" s="1"/>
  <c r="G337" i="3" s="1"/>
  <c r="I299" i="2"/>
  <c r="J299" i="2" s="1"/>
  <c r="E300" i="2" s="1"/>
  <c r="F337" i="3" l="1"/>
  <c r="H337" i="3"/>
  <c r="H300" i="2"/>
  <c r="F300" i="2"/>
  <c r="G300" i="2"/>
  <c r="I337" i="3" l="1"/>
  <c r="J337" i="3" s="1"/>
  <c r="E338" i="3" s="1"/>
  <c r="I300" i="2"/>
  <c r="J300" i="2" s="1"/>
  <c r="E301" i="2" s="1"/>
  <c r="G338" i="3" l="1"/>
  <c r="H338" i="3"/>
  <c r="F338" i="3"/>
  <c r="I338" i="3" s="1"/>
  <c r="J338" i="3" s="1"/>
  <c r="E339" i="3" s="1"/>
  <c r="G339" i="3" s="1"/>
  <c r="G301" i="2"/>
  <c r="F301" i="2"/>
  <c r="H301" i="2"/>
  <c r="F339" i="3" l="1"/>
  <c r="H339" i="3"/>
  <c r="I301" i="2"/>
  <c r="J301" i="2" s="1"/>
  <c r="E302" i="2" s="1"/>
  <c r="I339" i="3" l="1"/>
  <c r="J339" i="3" s="1"/>
  <c r="E340" i="3" s="1"/>
  <c r="H340" i="3" s="1"/>
  <c r="H302" i="2"/>
  <c r="F302" i="2"/>
  <c r="G302" i="2"/>
  <c r="G340" i="3" l="1"/>
  <c r="F340" i="3"/>
  <c r="I340" i="3" s="1"/>
  <c r="J340" i="3" s="1"/>
  <c r="E341" i="3" s="1"/>
  <c r="H341" i="3" s="1"/>
  <c r="I302" i="2"/>
  <c r="J302" i="2" s="1"/>
  <c r="E303" i="2" s="1"/>
  <c r="F303" i="2" s="1"/>
  <c r="G341" i="3" l="1"/>
  <c r="F341" i="3"/>
  <c r="I341" i="3" s="1"/>
  <c r="J341" i="3" s="1"/>
  <c r="E342" i="3" s="1"/>
  <c r="G342" i="3" s="1"/>
  <c r="H303" i="2"/>
  <c r="G303" i="2"/>
  <c r="F342" i="3" l="1"/>
  <c r="H342" i="3"/>
  <c r="I303" i="2"/>
  <c r="J303" i="2" s="1"/>
  <c r="E304" i="2" s="1"/>
  <c r="F304" i="2" s="1"/>
  <c r="I342" i="3" l="1"/>
  <c r="J342" i="3" s="1"/>
  <c r="E343" i="3" s="1"/>
  <c r="G304" i="2"/>
  <c r="H304" i="2"/>
  <c r="I304" i="2"/>
  <c r="J304" i="2" s="1"/>
  <c r="E305" i="2" s="1"/>
  <c r="F305" i="2" s="1"/>
  <c r="F343" i="3" l="1"/>
  <c r="G343" i="3"/>
  <c r="H343" i="3"/>
  <c r="H305" i="2"/>
  <c r="G305" i="2"/>
  <c r="I343" i="3" l="1"/>
  <c r="J343" i="3" s="1"/>
  <c r="E344" i="3" s="1"/>
  <c r="G344" i="3" s="1"/>
  <c r="I305" i="2"/>
  <c r="J305" i="2" s="1"/>
  <c r="E306" i="2" s="1"/>
  <c r="H306" i="2" s="1"/>
  <c r="F344" i="3" l="1"/>
  <c r="H344" i="3"/>
  <c r="F306" i="2"/>
  <c r="G306" i="2"/>
  <c r="I344" i="3" l="1"/>
  <c r="J344" i="3" s="1"/>
  <c r="E345" i="3" s="1"/>
  <c r="H345" i="3" s="1"/>
  <c r="I306" i="2"/>
  <c r="J306" i="2" s="1"/>
  <c r="E307" i="2" s="1"/>
  <c r="H307" i="2" s="1"/>
  <c r="F345" i="3" l="1"/>
  <c r="G345" i="3"/>
  <c r="G307" i="2"/>
  <c r="F307" i="2"/>
  <c r="I307" i="2" s="1"/>
  <c r="J307" i="2" s="1"/>
  <c r="E308" i="2" s="1"/>
  <c r="I345" i="3" l="1"/>
  <c r="J345" i="3" s="1"/>
  <c r="E346" i="3" s="1"/>
  <c r="F308" i="2"/>
  <c r="H308" i="2"/>
  <c r="G308" i="2"/>
  <c r="F346" i="3" l="1"/>
  <c r="G346" i="3"/>
  <c r="H346" i="3"/>
  <c r="I308" i="2"/>
  <c r="J308" i="2" s="1"/>
  <c r="E309" i="2" s="1"/>
  <c r="I346" i="3" l="1"/>
  <c r="J346" i="3" s="1"/>
  <c r="E347" i="3" s="1"/>
  <c r="F309" i="2"/>
  <c r="H309" i="2"/>
  <c r="G309" i="2"/>
  <c r="G347" i="3" l="1"/>
  <c r="H347" i="3"/>
  <c r="F347" i="3"/>
  <c r="I309" i="2"/>
  <c r="J309" i="2" s="1"/>
  <c r="E310" i="2" s="1"/>
  <c r="I347" i="3" l="1"/>
  <c r="J347" i="3" s="1"/>
  <c r="E348" i="3" s="1"/>
  <c r="H348" i="3" s="1"/>
  <c r="F348" i="3"/>
  <c r="G348" i="3"/>
  <c r="G310" i="2"/>
  <c r="F310" i="2"/>
  <c r="H310" i="2"/>
  <c r="I348" i="3" l="1"/>
  <c r="J348" i="3" s="1"/>
  <c r="E349" i="3" s="1"/>
  <c r="G349" i="3"/>
  <c r="F349" i="3"/>
  <c r="H349" i="3"/>
  <c r="I310" i="2"/>
  <c r="J310" i="2" s="1"/>
  <c r="E311" i="2" s="1"/>
  <c r="I349" i="3" l="1"/>
  <c r="J349" i="3" s="1"/>
  <c r="E350" i="3" s="1"/>
  <c r="F311" i="2"/>
  <c r="G311" i="2"/>
  <c r="H311" i="2"/>
  <c r="G350" i="3" l="1"/>
  <c r="F350" i="3"/>
  <c r="H350" i="3"/>
  <c r="I311" i="2"/>
  <c r="J311" i="2" s="1"/>
  <c r="E312" i="2" s="1"/>
  <c r="I350" i="3" l="1"/>
  <c r="J350" i="3" s="1"/>
  <c r="E351" i="3" s="1"/>
  <c r="H312" i="2"/>
  <c r="F312" i="2"/>
  <c r="G312" i="2"/>
  <c r="G351" i="3" l="1"/>
  <c r="F351" i="3"/>
  <c r="H351" i="3"/>
  <c r="I312" i="2"/>
  <c r="J312" i="2" s="1"/>
  <c r="E313" i="2" s="1"/>
  <c r="I351" i="3" l="1"/>
  <c r="J351" i="3" s="1"/>
  <c r="E352" i="3" s="1"/>
  <c r="H313" i="2"/>
  <c r="G313" i="2"/>
  <c r="F313" i="2"/>
  <c r="F352" i="3" l="1"/>
  <c r="H352" i="3"/>
  <c r="G352" i="3"/>
  <c r="I313" i="2"/>
  <c r="J313" i="2" s="1"/>
  <c r="E314" i="2" s="1"/>
  <c r="I352" i="3" l="1"/>
  <c r="J352" i="3" s="1"/>
  <c r="E353" i="3" s="1"/>
  <c r="H314" i="2"/>
  <c r="G314" i="2"/>
  <c r="F314" i="2"/>
  <c r="H353" i="3" l="1"/>
  <c r="G353" i="3"/>
  <c r="F353" i="3"/>
  <c r="I353" i="3" s="1"/>
  <c r="J353" i="3" s="1"/>
  <c r="E354" i="3" s="1"/>
  <c r="I314" i="2"/>
  <c r="J314" i="2" s="1"/>
  <c r="E315" i="2" s="1"/>
  <c r="H315" i="2" s="1"/>
  <c r="F354" i="3" l="1"/>
  <c r="G354" i="3"/>
  <c r="H354" i="3"/>
  <c r="F315" i="2"/>
  <c r="G315" i="2"/>
  <c r="I315" i="2" l="1"/>
  <c r="J315" i="2" s="1"/>
  <c r="E316" i="2" s="1"/>
  <c r="H316" i="2" s="1"/>
  <c r="I354" i="3"/>
  <c r="J354" i="3" s="1"/>
  <c r="E355" i="3" s="1"/>
  <c r="G316" i="2"/>
  <c r="F316" i="2"/>
  <c r="H355" i="3" l="1"/>
  <c r="F355" i="3"/>
  <c r="G355" i="3"/>
  <c r="I316" i="2"/>
  <c r="J316" i="2" s="1"/>
  <c r="E317" i="2" s="1"/>
  <c r="I355" i="3" l="1"/>
  <c r="J355" i="3" s="1"/>
  <c r="E356" i="3" s="1"/>
  <c r="H356" i="3" s="1"/>
  <c r="G356" i="3"/>
  <c r="F356" i="3"/>
  <c r="G317" i="2"/>
  <c r="H317" i="2"/>
  <c r="F317" i="2"/>
  <c r="I356" i="3" l="1"/>
  <c r="J356" i="3" s="1"/>
  <c r="E357" i="3" s="1"/>
  <c r="H357" i="3" s="1"/>
  <c r="I317" i="2"/>
  <c r="J317" i="2" s="1"/>
  <c r="E318" i="2" s="1"/>
  <c r="F357" i="3" l="1"/>
  <c r="G357" i="3"/>
  <c r="I357" i="3" s="1"/>
  <c r="J357" i="3" s="1"/>
  <c r="E358" i="3" s="1"/>
  <c r="G318" i="2"/>
  <c r="H318" i="2"/>
  <c r="F318" i="2"/>
  <c r="G358" i="3" l="1"/>
  <c r="F358" i="3"/>
  <c r="H358" i="3"/>
  <c r="I318" i="2"/>
  <c r="J318" i="2" s="1"/>
  <c r="E319" i="2" s="1"/>
  <c r="I358" i="3" l="1"/>
  <c r="J358" i="3" s="1"/>
  <c r="E359" i="3" s="1"/>
  <c r="H359" i="3" s="1"/>
  <c r="G359" i="3"/>
  <c r="F359" i="3"/>
  <c r="F319" i="2"/>
  <c r="G319" i="2"/>
  <c r="H319" i="2"/>
  <c r="I359" i="3" l="1"/>
  <c r="J359" i="3" s="1"/>
  <c r="E360" i="3" s="1"/>
  <c r="H360" i="3" s="1"/>
  <c r="G360" i="3"/>
  <c r="F360" i="3"/>
  <c r="I319" i="2"/>
  <c r="J319" i="2" s="1"/>
  <c r="E320" i="2" s="1"/>
  <c r="I360" i="3" l="1"/>
  <c r="J360" i="3" s="1"/>
  <c r="E361" i="3" s="1"/>
  <c r="G320" i="2"/>
  <c r="F320" i="2"/>
  <c r="H320" i="2"/>
  <c r="G361" i="3" l="1"/>
  <c r="F361" i="3"/>
  <c r="H361" i="3"/>
  <c r="I320" i="2"/>
  <c r="J320" i="2" s="1"/>
  <c r="E321" i="2" s="1"/>
  <c r="F321" i="2" s="1"/>
  <c r="I361" i="3" l="1"/>
  <c r="J361" i="3" s="1"/>
  <c r="E362" i="3" s="1"/>
  <c r="G321" i="2"/>
  <c r="H321" i="2"/>
  <c r="F362" i="3" l="1"/>
  <c r="G362" i="3"/>
  <c r="H362" i="3"/>
  <c r="I321" i="2"/>
  <c r="J321" i="2" s="1"/>
  <c r="E322" i="2" s="1"/>
  <c r="G322" i="2" s="1"/>
  <c r="I362" i="3" l="1"/>
  <c r="J362" i="3" s="1"/>
  <c r="E363" i="3" s="1"/>
  <c r="F322" i="2"/>
  <c r="H322" i="2"/>
  <c r="H363" i="3" l="1"/>
  <c r="G363" i="3"/>
  <c r="F363" i="3"/>
  <c r="I363" i="3" s="1"/>
  <c r="J363" i="3" s="1"/>
  <c r="E364" i="3" s="1"/>
  <c r="I322" i="2"/>
  <c r="J322" i="2" s="1"/>
  <c r="E323" i="2" s="1"/>
  <c r="F323" i="2" s="1"/>
  <c r="G323" i="2"/>
  <c r="H323" i="2"/>
  <c r="H364" i="3" l="1"/>
  <c r="F364" i="3"/>
  <c r="G364" i="3"/>
  <c r="I323" i="2"/>
  <c r="J323" i="2" s="1"/>
  <c r="E324" i="2" s="1"/>
  <c r="I364" i="3" l="1"/>
  <c r="J364" i="3" s="1"/>
  <c r="E365" i="3" s="1"/>
  <c r="H324" i="2"/>
  <c r="G324" i="2"/>
  <c r="F324" i="2"/>
  <c r="H365" i="3" l="1"/>
  <c r="F365" i="3"/>
  <c r="G365" i="3"/>
  <c r="I324" i="2"/>
  <c r="J324" i="2" s="1"/>
  <c r="E325" i="2" s="1"/>
  <c r="I365" i="3" l="1"/>
  <c r="J365" i="3" s="1"/>
  <c r="E366" i="3" s="1"/>
  <c r="G366" i="3" s="1"/>
  <c r="H325" i="2"/>
  <c r="G325" i="2"/>
  <c r="F325" i="2"/>
  <c r="H366" i="3" l="1"/>
  <c r="F366" i="3"/>
  <c r="I366" i="3" s="1"/>
  <c r="J366" i="3" s="1"/>
  <c r="E367" i="3" s="1"/>
  <c r="I325" i="2"/>
  <c r="J325" i="2" s="1"/>
  <c r="E326" i="2" s="1"/>
  <c r="G367" i="3" l="1"/>
  <c r="F367" i="3"/>
  <c r="H367" i="3"/>
  <c r="F326" i="2"/>
  <c r="H326" i="2"/>
  <c r="G326" i="2"/>
  <c r="I367" i="3" l="1"/>
  <c r="J367" i="3" s="1"/>
  <c r="E368" i="3" s="1"/>
  <c r="I326" i="2"/>
  <c r="J326" i="2" s="1"/>
  <c r="E327" i="2" s="1"/>
  <c r="H368" i="3" l="1"/>
  <c r="G368" i="3"/>
  <c r="F368" i="3"/>
  <c r="G327" i="2"/>
  <c r="F327" i="2"/>
  <c r="H327" i="2"/>
  <c r="I368" i="3" l="1"/>
  <c r="J368" i="3" s="1"/>
  <c r="E369" i="3" s="1"/>
  <c r="I327" i="2"/>
  <c r="J327" i="2" s="1"/>
  <c r="E328" i="2" s="1"/>
  <c r="H369" i="3" l="1"/>
  <c r="G369" i="3"/>
  <c r="F369" i="3"/>
  <c r="G328" i="2"/>
  <c r="H328" i="2"/>
  <c r="F328" i="2"/>
  <c r="I369" i="3" l="1"/>
  <c r="J369" i="3" s="1"/>
  <c r="E370" i="3" s="1"/>
  <c r="I328" i="2"/>
  <c r="J328" i="2" s="1"/>
  <c r="E329" i="2" s="1"/>
  <c r="F370" i="3" l="1"/>
  <c r="G370" i="3"/>
  <c r="H370" i="3"/>
  <c r="F329" i="2"/>
  <c r="H329" i="2"/>
  <c r="G329" i="2"/>
  <c r="I370" i="3" l="1"/>
  <c r="J370" i="3" s="1"/>
  <c r="E371" i="3" s="1"/>
  <c r="H371" i="3"/>
  <c r="G371" i="3"/>
  <c r="F371" i="3"/>
  <c r="I371" i="3" s="1"/>
  <c r="J371" i="3" s="1"/>
  <c r="E372" i="3" s="1"/>
  <c r="I329" i="2"/>
  <c r="J329" i="2" s="1"/>
  <c r="E330" i="2" s="1"/>
  <c r="G372" i="3" l="1"/>
  <c r="F372" i="3"/>
  <c r="H372" i="3"/>
  <c r="F330" i="2"/>
  <c r="H330" i="2"/>
  <c r="G330" i="2"/>
  <c r="I372" i="3" l="1"/>
  <c r="J372" i="3" s="1"/>
  <c r="E373" i="3" s="1"/>
  <c r="I330" i="2"/>
  <c r="J330" i="2" s="1"/>
  <c r="E331" i="2" s="1"/>
  <c r="H373" i="3" l="1"/>
  <c r="G373" i="3"/>
  <c r="F373" i="3"/>
  <c r="I373" i="3" s="1"/>
  <c r="J373" i="3" s="1"/>
  <c r="E374" i="3" s="1"/>
  <c r="H331" i="2"/>
  <c r="F331" i="2"/>
  <c r="G331" i="2"/>
  <c r="G374" i="3" l="1"/>
  <c r="F374" i="3"/>
  <c r="H374" i="3"/>
  <c r="I331" i="2"/>
  <c r="J331" i="2" s="1"/>
  <c r="E332" i="2" s="1"/>
  <c r="I374" i="3" l="1"/>
  <c r="J374" i="3" s="1"/>
  <c r="E375" i="3" s="1"/>
  <c r="H332" i="2"/>
  <c r="G332" i="2"/>
  <c r="F332" i="2"/>
  <c r="H375" i="3" l="1"/>
  <c r="G375" i="3"/>
  <c r="F375" i="3"/>
  <c r="I375" i="3" s="1"/>
  <c r="J375" i="3" s="1"/>
  <c r="E376" i="3" s="1"/>
  <c r="H376" i="3" s="1"/>
  <c r="I332" i="2"/>
  <c r="J332" i="2" s="1"/>
  <c r="E333" i="2" s="1"/>
  <c r="F333" i="2" s="1"/>
  <c r="F376" i="3" l="1"/>
  <c r="G376" i="3"/>
  <c r="I376" i="3" s="1"/>
  <c r="J376" i="3" s="1"/>
  <c r="E377" i="3" s="1"/>
  <c r="H333" i="2"/>
  <c r="G333" i="2"/>
  <c r="H377" i="3" l="1"/>
  <c r="F377" i="3"/>
  <c r="G377" i="3"/>
  <c r="I377" i="3" s="1"/>
  <c r="J377" i="3" s="1"/>
  <c r="I333" i="2"/>
  <c r="J333" i="2" s="1"/>
  <c r="E334" i="2" s="1"/>
  <c r="G334" i="2" s="1"/>
  <c r="F5" i="3"/>
  <c r="D16" i="4" s="1"/>
  <c r="F6" i="3"/>
  <c r="F8" i="3" s="1"/>
  <c r="D19" i="4" s="1"/>
  <c r="F334" i="2" l="1"/>
  <c r="H334" i="2"/>
  <c r="D17" i="4"/>
  <c r="D302" i="6"/>
  <c r="D310" i="6"/>
  <c r="D318" i="6"/>
  <c r="D326" i="6"/>
  <c r="D334" i="6"/>
  <c r="D342" i="6"/>
  <c r="D350" i="6"/>
  <c r="D358" i="6"/>
  <c r="D303" i="6"/>
  <c r="D311" i="6"/>
  <c r="D319" i="6"/>
  <c r="D327" i="6"/>
  <c r="D335" i="6"/>
  <c r="D343" i="6"/>
  <c r="D351" i="6"/>
  <c r="D359" i="6"/>
  <c r="D304" i="6"/>
  <c r="D312" i="6"/>
  <c r="D320" i="6"/>
  <c r="D328" i="6"/>
  <c r="D336" i="6"/>
  <c r="D344" i="6"/>
  <c r="D352" i="6"/>
  <c r="D360" i="6"/>
  <c r="D305" i="6"/>
  <c r="D313" i="6"/>
  <c r="D321" i="6"/>
  <c r="D329" i="6"/>
  <c r="D337" i="6"/>
  <c r="D345" i="6"/>
  <c r="D353" i="6"/>
  <c r="D361" i="6"/>
  <c r="D309" i="6"/>
  <c r="D349" i="6"/>
  <c r="D306" i="6"/>
  <c r="D314" i="6"/>
  <c r="D322" i="6"/>
  <c r="D330" i="6"/>
  <c r="D338" i="6"/>
  <c r="D346" i="6"/>
  <c r="D354" i="6"/>
  <c r="D362" i="6"/>
  <c r="D325" i="6"/>
  <c r="D299" i="6"/>
  <c r="D307" i="6"/>
  <c r="D315" i="6"/>
  <c r="D323" i="6"/>
  <c r="D331" i="6"/>
  <c r="D339" i="6"/>
  <c r="D347" i="6"/>
  <c r="D355" i="6"/>
  <c r="D363" i="6"/>
  <c r="D300" i="6"/>
  <c r="D308" i="6"/>
  <c r="D316" i="6"/>
  <c r="D324" i="6"/>
  <c r="D332" i="6"/>
  <c r="D340" i="6"/>
  <c r="D348" i="6"/>
  <c r="D356" i="6"/>
  <c r="D364" i="6"/>
  <c r="D301" i="6"/>
  <c r="D317" i="6"/>
  <c r="D333" i="6"/>
  <c r="D341" i="6"/>
  <c r="D357" i="6"/>
  <c r="D365" i="6"/>
  <c r="D7" i="6"/>
  <c r="D71" i="6"/>
  <c r="D135" i="6"/>
  <c r="D199" i="6"/>
  <c r="D263" i="6"/>
  <c r="D92" i="6"/>
  <c r="D24" i="6"/>
  <c r="D88" i="6"/>
  <c r="D152" i="6"/>
  <c r="D216" i="6"/>
  <c r="D280" i="6"/>
  <c r="D76" i="6"/>
  <c r="D17" i="6"/>
  <c r="D81" i="6"/>
  <c r="D145" i="6"/>
  <c r="D209" i="6"/>
  <c r="D273" i="6"/>
  <c r="D42" i="6"/>
  <c r="D106" i="6"/>
  <c r="D170" i="6"/>
  <c r="D234" i="6"/>
  <c r="D298" i="6"/>
  <c r="D67" i="6"/>
  <c r="D131" i="6"/>
  <c r="D195" i="6"/>
  <c r="D28" i="6"/>
  <c r="D260" i="6"/>
  <c r="D69" i="6"/>
  <c r="D133" i="6"/>
  <c r="D197" i="6"/>
  <c r="D261" i="6"/>
  <c r="D196" i="6"/>
  <c r="D54" i="6"/>
  <c r="D118" i="6"/>
  <c r="D182" i="6"/>
  <c r="D246" i="6"/>
  <c r="D36" i="6"/>
  <c r="D8" i="6"/>
  <c r="D136" i="6"/>
  <c r="D276" i="6"/>
  <c r="D90" i="6"/>
  <c r="D180" i="6"/>
  <c r="D245" i="6"/>
  <c r="D294" i="6"/>
  <c r="D15" i="6"/>
  <c r="D79" i="6"/>
  <c r="D143" i="6"/>
  <c r="D207" i="6"/>
  <c r="D271" i="6"/>
  <c r="D132" i="6"/>
  <c r="D32" i="6"/>
  <c r="D96" i="6"/>
  <c r="D160" i="6"/>
  <c r="D224" i="6"/>
  <c r="D288" i="6"/>
  <c r="D100" i="6"/>
  <c r="D25" i="6"/>
  <c r="D89" i="6"/>
  <c r="D153" i="6"/>
  <c r="D217" i="6"/>
  <c r="D281" i="6"/>
  <c r="D50" i="6"/>
  <c r="D114" i="6"/>
  <c r="D178" i="6"/>
  <c r="D242" i="6"/>
  <c r="D11" i="6"/>
  <c r="D75" i="6"/>
  <c r="D139" i="6"/>
  <c r="D203" i="6"/>
  <c r="D52" i="6"/>
  <c r="D13" i="6"/>
  <c r="D77" i="6"/>
  <c r="D141" i="6"/>
  <c r="D205" i="6"/>
  <c r="D269" i="6"/>
  <c r="D244" i="6"/>
  <c r="D62" i="6"/>
  <c r="D126" i="6"/>
  <c r="D190" i="6"/>
  <c r="D254" i="6"/>
  <c r="D140" i="6"/>
  <c r="D183" i="6"/>
  <c r="D65" i="6"/>
  <c r="D154" i="6"/>
  <c r="D179" i="6"/>
  <c r="D38" i="6"/>
  <c r="D23" i="6"/>
  <c r="D87" i="6"/>
  <c r="D151" i="6"/>
  <c r="D215" i="6"/>
  <c r="D279" i="6"/>
  <c r="D172" i="6"/>
  <c r="D40" i="6"/>
  <c r="D104" i="6"/>
  <c r="D168" i="6"/>
  <c r="D232" i="6"/>
  <c r="D296" i="6"/>
  <c r="D124" i="6"/>
  <c r="D33" i="6"/>
  <c r="D97" i="6"/>
  <c r="D161" i="6"/>
  <c r="D225" i="6"/>
  <c r="D289" i="6"/>
  <c r="D58" i="6"/>
  <c r="D122" i="6"/>
  <c r="D186" i="6"/>
  <c r="D250" i="6"/>
  <c r="D19" i="6"/>
  <c r="D83" i="6"/>
  <c r="D147" i="6"/>
  <c r="D211" i="6"/>
  <c r="D68" i="6"/>
  <c r="D21" i="6"/>
  <c r="D85" i="6"/>
  <c r="D149" i="6"/>
  <c r="D213" i="6"/>
  <c r="D277" i="6"/>
  <c r="D284" i="6"/>
  <c r="D70" i="6"/>
  <c r="D134" i="6"/>
  <c r="D198" i="6"/>
  <c r="D262" i="6"/>
  <c r="D204" i="6"/>
  <c r="D247" i="6"/>
  <c r="D12" i="6"/>
  <c r="D26" i="6"/>
  <c r="D53" i="6"/>
  <c r="D102" i="6"/>
  <c r="D31" i="6"/>
  <c r="D95" i="6"/>
  <c r="D159" i="6"/>
  <c r="D223" i="6"/>
  <c r="D287" i="6"/>
  <c r="D212" i="6"/>
  <c r="D48" i="6"/>
  <c r="D112" i="6"/>
  <c r="D176" i="6"/>
  <c r="D240" i="6"/>
  <c r="D235" i="6"/>
  <c r="D164" i="6"/>
  <c r="D41" i="6"/>
  <c r="D105" i="6"/>
  <c r="D169" i="6"/>
  <c r="D233" i="6"/>
  <c r="D297" i="6"/>
  <c r="D66" i="6"/>
  <c r="D130" i="6"/>
  <c r="D194" i="6"/>
  <c r="D258" i="6"/>
  <c r="D27" i="6"/>
  <c r="D91" i="6"/>
  <c r="D155" i="6"/>
  <c r="D227" i="6"/>
  <c r="D84" i="6"/>
  <c r="D29" i="6"/>
  <c r="D93" i="6"/>
  <c r="D157" i="6"/>
  <c r="D221" i="6"/>
  <c r="D285" i="6"/>
  <c r="D14" i="6"/>
  <c r="D78" i="6"/>
  <c r="D142" i="6"/>
  <c r="D206" i="6"/>
  <c r="D270" i="6"/>
  <c r="D252" i="6"/>
  <c r="D275" i="6"/>
  <c r="D51" i="6"/>
  <c r="D230" i="6"/>
  <c r="D39" i="6"/>
  <c r="D103" i="6"/>
  <c r="D167" i="6"/>
  <c r="D231" i="6"/>
  <c r="D295" i="6"/>
  <c r="D236" i="6"/>
  <c r="D56" i="6"/>
  <c r="D120" i="6"/>
  <c r="D184" i="6"/>
  <c r="D248" i="6"/>
  <c r="D267" i="6"/>
  <c r="D188" i="6"/>
  <c r="D49" i="6"/>
  <c r="D113" i="6"/>
  <c r="D177" i="6"/>
  <c r="D241" i="6"/>
  <c r="D10" i="6"/>
  <c r="D74" i="6"/>
  <c r="D138" i="6"/>
  <c r="D202" i="6"/>
  <c r="D266" i="6"/>
  <c r="D35" i="6"/>
  <c r="D99" i="6"/>
  <c r="D163" i="6"/>
  <c r="D243" i="6"/>
  <c r="D116" i="6"/>
  <c r="D37" i="6"/>
  <c r="D101" i="6"/>
  <c r="D165" i="6"/>
  <c r="D229" i="6"/>
  <c r="D293" i="6"/>
  <c r="D22" i="6"/>
  <c r="D86" i="6"/>
  <c r="D150" i="6"/>
  <c r="D214" i="6"/>
  <c r="D278" i="6"/>
  <c r="D292" i="6"/>
  <c r="D72" i="6"/>
  <c r="D129" i="6"/>
  <c r="D282" i="6"/>
  <c r="D117" i="6"/>
  <c r="D166" i="6"/>
  <c r="D47" i="6"/>
  <c r="D111" i="6"/>
  <c r="D175" i="6"/>
  <c r="D239" i="6"/>
  <c r="D219" i="6"/>
  <c r="D268" i="6"/>
  <c r="D64" i="6"/>
  <c r="D128" i="6"/>
  <c r="D192" i="6"/>
  <c r="D256" i="6"/>
  <c r="D291" i="6"/>
  <c r="D228" i="6"/>
  <c r="D57" i="6"/>
  <c r="D121" i="6"/>
  <c r="D185" i="6"/>
  <c r="D249" i="6"/>
  <c r="D18" i="6"/>
  <c r="D82" i="6"/>
  <c r="D146" i="6"/>
  <c r="D210" i="6"/>
  <c r="D274" i="6"/>
  <c r="D43" i="6"/>
  <c r="D107" i="6"/>
  <c r="D171" i="6"/>
  <c r="D251" i="6"/>
  <c r="D148" i="6"/>
  <c r="D45" i="6"/>
  <c r="D109" i="6"/>
  <c r="D173" i="6"/>
  <c r="D237" i="6"/>
  <c r="D20" i="6"/>
  <c r="D30" i="6"/>
  <c r="D94" i="6"/>
  <c r="D158" i="6"/>
  <c r="D222" i="6"/>
  <c r="D286" i="6"/>
  <c r="D55" i="6"/>
  <c r="D200" i="6"/>
  <c r="D193" i="6"/>
  <c r="D218" i="6"/>
  <c r="D259" i="6"/>
  <c r="D181" i="6"/>
  <c r="D63" i="6"/>
  <c r="D127" i="6"/>
  <c r="D191" i="6"/>
  <c r="D255" i="6"/>
  <c r="D44" i="6"/>
  <c r="D16" i="6"/>
  <c r="D80" i="6"/>
  <c r="D144" i="6"/>
  <c r="D208" i="6"/>
  <c r="D272" i="6"/>
  <c r="D60" i="6"/>
  <c r="D9" i="6"/>
  <c r="D73" i="6"/>
  <c r="D137" i="6"/>
  <c r="D201" i="6"/>
  <c r="D265" i="6"/>
  <c r="D34" i="6"/>
  <c r="D98" i="6"/>
  <c r="D162" i="6"/>
  <c r="D226" i="6"/>
  <c r="D290" i="6"/>
  <c r="D59" i="6"/>
  <c r="D123" i="6"/>
  <c r="D187" i="6"/>
  <c r="D283" i="6"/>
  <c r="D220" i="6"/>
  <c r="D61" i="6"/>
  <c r="D125" i="6"/>
  <c r="D189" i="6"/>
  <c r="D253" i="6"/>
  <c r="D156" i="6"/>
  <c r="D46" i="6"/>
  <c r="D110" i="6"/>
  <c r="D174" i="6"/>
  <c r="D238" i="6"/>
  <c r="D6" i="6"/>
  <c r="E6" i="6" s="1"/>
  <c r="D119" i="6"/>
  <c r="D264" i="6"/>
  <c r="D257" i="6"/>
  <c r="D115" i="6"/>
  <c r="D108" i="6"/>
  <c r="F7" i="3"/>
  <c r="D18" i="4" s="1"/>
  <c r="I334" i="2"/>
  <c r="J334" i="2" s="1"/>
  <c r="E335" i="2" s="1"/>
  <c r="F6" i="6" l="1"/>
  <c r="E7" i="6"/>
  <c r="F335" i="2"/>
  <c r="H335" i="2"/>
  <c r="G335" i="2"/>
  <c r="E8" i="6" l="1"/>
  <c r="F7" i="6"/>
  <c r="I335" i="2"/>
  <c r="J335" i="2" s="1"/>
  <c r="E336" i="2" s="1"/>
  <c r="F8" i="6" l="1"/>
  <c r="E9" i="6"/>
  <c r="H336" i="2"/>
  <c r="F336" i="2"/>
  <c r="G336" i="2"/>
  <c r="F9" i="6" l="1"/>
  <c r="E10" i="6"/>
  <c r="I336" i="2"/>
  <c r="J336" i="2" s="1"/>
  <c r="E337" i="2" s="1"/>
  <c r="F10" i="6" l="1"/>
  <c r="E11" i="6"/>
  <c r="G337" i="2"/>
  <c r="H337" i="2"/>
  <c r="F337" i="2"/>
  <c r="F11" i="6" l="1"/>
  <c r="E12" i="6"/>
  <c r="I337" i="2"/>
  <c r="J337" i="2" s="1"/>
  <c r="E338" i="2" s="1"/>
  <c r="F12" i="6" l="1"/>
  <c r="E13" i="6"/>
  <c r="F338" i="2"/>
  <c r="G338" i="2"/>
  <c r="H338" i="2"/>
  <c r="F13" i="6" l="1"/>
  <c r="E14" i="6"/>
  <c r="I338" i="2"/>
  <c r="J338" i="2" s="1"/>
  <c r="E339" i="2" s="1"/>
  <c r="H339" i="2" s="1"/>
  <c r="F339" i="2" l="1"/>
  <c r="G339" i="2"/>
  <c r="F14" i="6"/>
  <c r="E15" i="6"/>
  <c r="I339" i="2" l="1"/>
  <c r="J339" i="2" s="1"/>
  <c r="E340" i="2" s="1"/>
  <c r="G340" i="2" s="1"/>
  <c r="F15" i="6"/>
  <c r="E16" i="6"/>
  <c r="F16" i="6" s="1"/>
  <c r="H340" i="2" l="1"/>
  <c r="F340" i="2"/>
  <c r="E17" i="6"/>
  <c r="I340" i="2" l="1"/>
  <c r="J340" i="2" s="1"/>
  <c r="E341" i="2" s="1"/>
  <c r="E18" i="6"/>
  <c r="F17" i="6"/>
  <c r="F341" i="2"/>
  <c r="H341" i="2"/>
  <c r="G341" i="2"/>
  <c r="F18" i="6" l="1"/>
  <c r="E19" i="6"/>
  <c r="I341" i="2"/>
  <c r="J341" i="2" s="1"/>
  <c r="E342" i="2" s="1"/>
  <c r="H342" i="2" s="1"/>
  <c r="G342" i="2" l="1"/>
  <c r="F342" i="2"/>
  <c r="F19" i="6"/>
  <c r="E20" i="6"/>
  <c r="I342" i="2" l="1"/>
  <c r="J342" i="2" s="1"/>
  <c r="E343" i="2" s="1"/>
  <c r="F20" i="6"/>
  <c r="E21" i="6"/>
  <c r="H343" i="2"/>
  <c r="G343" i="2"/>
  <c r="F343" i="2"/>
  <c r="E22" i="6" l="1"/>
  <c r="F21" i="6"/>
  <c r="I343" i="2"/>
  <c r="J343" i="2" s="1"/>
  <c r="E344" i="2" s="1"/>
  <c r="E23" i="6" l="1"/>
  <c r="F22" i="6"/>
  <c r="F344" i="2"/>
  <c r="G344" i="2"/>
  <c r="H344" i="2"/>
  <c r="F23" i="6" l="1"/>
  <c r="E24" i="6"/>
  <c r="I344" i="2"/>
  <c r="J344" i="2" s="1"/>
  <c r="E345" i="2" s="1"/>
  <c r="H345" i="2" s="1"/>
  <c r="F345" i="2" l="1"/>
  <c r="F24" i="6"/>
  <c r="E25" i="6"/>
  <c r="G345" i="2"/>
  <c r="I345" i="2" s="1"/>
  <c r="J345" i="2" s="1"/>
  <c r="E346" i="2" s="1"/>
  <c r="E26" i="6" l="1"/>
  <c r="F25" i="6"/>
  <c r="H346" i="2"/>
  <c r="F346" i="2"/>
  <c r="G346" i="2"/>
  <c r="I346" i="2" l="1"/>
  <c r="J346" i="2" s="1"/>
  <c r="E347" i="2" s="1"/>
  <c r="F347" i="2" s="1"/>
  <c r="F26" i="6"/>
  <c r="E27" i="6"/>
  <c r="H347" i="2" l="1"/>
  <c r="G347" i="2"/>
  <c r="F27" i="6"/>
  <c r="E28" i="6"/>
  <c r="I347" i="2" l="1"/>
  <c r="J347" i="2" s="1"/>
  <c r="E348" i="2" s="1"/>
  <c r="F28" i="6"/>
  <c r="E29" i="6"/>
  <c r="H348" i="2"/>
  <c r="F348" i="2"/>
  <c r="G348" i="2"/>
  <c r="E30" i="6" l="1"/>
  <c r="F29" i="6"/>
  <c r="I348" i="2"/>
  <c r="J348" i="2" s="1"/>
  <c r="E349" i="2" s="1"/>
  <c r="E31" i="6" l="1"/>
  <c r="F30" i="6"/>
  <c r="F349" i="2"/>
  <c r="H349" i="2"/>
  <c r="G349" i="2"/>
  <c r="E32" i="6" l="1"/>
  <c r="F31" i="6"/>
  <c r="I349" i="2"/>
  <c r="J349" i="2" s="1"/>
  <c r="E350" i="2" s="1"/>
  <c r="F32" i="6" l="1"/>
  <c r="E33" i="6"/>
  <c r="F350" i="2"/>
  <c r="G350" i="2"/>
  <c r="H350" i="2"/>
  <c r="E34" i="6" l="1"/>
  <c r="F33" i="6"/>
  <c r="I350" i="2"/>
  <c r="J350" i="2" s="1"/>
  <c r="E351" i="2" s="1"/>
  <c r="E35" i="6" l="1"/>
  <c r="F34" i="6"/>
  <c r="H351" i="2"/>
  <c r="G351" i="2"/>
  <c r="F351" i="2"/>
  <c r="E36" i="6" l="1"/>
  <c r="F35" i="6"/>
  <c r="I351" i="2"/>
  <c r="J351" i="2" s="1"/>
  <c r="E352" i="2" s="1"/>
  <c r="E37" i="6" l="1"/>
  <c r="F36" i="6"/>
  <c r="H352" i="2"/>
  <c r="F352" i="2"/>
  <c r="G352" i="2"/>
  <c r="F37" i="6" l="1"/>
  <c r="E38" i="6"/>
  <c r="I352" i="2"/>
  <c r="J352" i="2" s="1"/>
  <c r="E353" i="2" s="1"/>
  <c r="E39" i="6" l="1"/>
  <c r="F38" i="6"/>
  <c r="H353" i="2"/>
  <c r="F353" i="2"/>
  <c r="G353" i="2"/>
  <c r="F39" i="6" l="1"/>
  <c r="E40" i="6"/>
  <c r="I353" i="2"/>
  <c r="J353" i="2" s="1"/>
  <c r="E354" i="2" s="1"/>
  <c r="F40" i="6" l="1"/>
  <c r="E41" i="6"/>
  <c r="H354" i="2"/>
  <c r="G354" i="2"/>
  <c r="F354" i="2"/>
  <c r="E42" i="6" l="1"/>
  <c r="F41" i="6"/>
  <c r="I354" i="2"/>
  <c r="J354" i="2" s="1"/>
  <c r="E355" i="2" s="1"/>
  <c r="E43" i="6" l="1"/>
  <c r="F42" i="6"/>
  <c r="G355" i="2"/>
  <c r="F355" i="2"/>
  <c r="H355" i="2"/>
  <c r="E44" i="6" l="1"/>
  <c r="F43" i="6"/>
  <c r="I355" i="2"/>
  <c r="J355" i="2" s="1"/>
  <c r="E356" i="2" s="1"/>
  <c r="F44" i="6" l="1"/>
  <c r="E45" i="6"/>
  <c r="G356" i="2"/>
  <c r="F356" i="2"/>
  <c r="H356" i="2"/>
  <c r="E46" i="6" l="1"/>
  <c r="F45" i="6"/>
  <c r="I356" i="2"/>
  <c r="J356" i="2" s="1"/>
  <c r="E357" i="2" s="1"/>
  <c r="E47" i="6" l="1"/>
  <c r="F46" i="6"/>
  <c r="H357" i="2"/>
  <c r="F357" i="2"/>
  <c r="G357" i="2"/>
  <c r="F47" i="6" l="1"/>
  <c r="E48" i="6"/>
  <c r="I357" i="2"/>
  <c r="J357" i="2" s="1"/>
  <c r="E358" i="2" s="1"/>
  <c r="E49" i="6" l="1"/>
  <c r="F48" i="6"/>
  <c r="G358" i="2"/>
  <c r="H358" i="2"/>
  <c r="F358" i="2"/>
  <c r="E50" i="6" l="1"/>
  <c r="F49" i="6"/>
  <c r="I358" i="2"/>
  <c r="J358" i="2" s="1"/>
  <c r="E359" i="2" s="1"/>
  <c r="E51" i="6" l="1"/>
  <c r="F50" i="6"/>
  <c r="G359" i="2"/>
  <c r="H359" i="2"/>
  <c r="F359" i="2"/>
  <c r="F51" i="6" l="1"/>
  <c r="E52" i="6"/>
  <c r="I359" i="2"/>
  <c r="J359" i="2" s="1"/>
  <c r="E360" i="2" s="1"/>
  <c r="F52" i="6" l="1"/>
  <c r="E53" i="6"/>
  <c r="H360" i="2"/>
  <c r="F360" i="2"/>
  <c r="G360" i="2"/>
  <c r="E54" i="6" l="1"/>
  <c r="F53" i="6"/>
  <c r="I360" i="2"/>
  <c r="J360" i="2" s="1"/>
  <c r="E361" i="2" s="1"/>
  <c r="E55" i="6" l="1"/>
  <c r="F54" i="6"/>
  <c r="H361" i="2"/>
  <c r="F361" i="2"/>
  <c r="G361" i="2"/>
  <c r="F55" i="6" l="1"/>
  <c r="E56" i="6"/>
  <c r="I361" i="2"/>
  <c r="J361" i="2" s="1"/>
  <c r="E362" i="2" s="1"/>
  <c r="F56" i="6" l="1"/>
  <c r="E57" i="6"/>
  <c r="H362" i="2"/>
  <c r="G362" i="2"/>
  <c r="F362" i="2"/>
  <c r="F57" i="6" l="1"/>
  <c r="E58" i="6"/>
  <c r="I362" i="2"/>
  <c r="J362" i="2" s="1"/>
  <c r="E363" i="2" s="1"/>
  <c r="F58" i="6" l="1"/>
  <c r="E59" i="6"/>
  <c r="H363" i="2"/>
  <c r="F363" i="2"/>
  <c r="G363" i="2"/>
  <c r="E60" i="6" l="1"/>
  <c r="F59" i="6"/>
  <c r="I363" i="2"/>
  <c r="J363" i="2" s="1"/>
  <c r="E364" i="2" s="1"/>
  <c r="F60" i="6" l="1"/>
  <c r="E61" i="6"/>
  <c r="F364" i="2"/>
  <c r="H364" i="2"/>
  <c r="G364" i="2"/>
  <c r="E62" i="6" l="1"/>
  <c r="F61" i="6"/>
  <c r="I364" i="2"/>
  <c r="J364" i="2" s="1"/>
  <c r="E365" i="2" s="1"/>
  <c r="E63" i="6" l="1"/>
  <c r="F62" i="6"/>
  <c r="G365" i="2"/>
  <c r="H365" i="2"/>
  <c r="F365" i="2"/>
  <c r="F63" i="6" l="1"/>
  <c r="E64" i="6"/>
  <c r="I365" i="2"/>
  <c r="J365" i="2" s="1"/>
  <c r="E366" i="2" s="1"/>
  <c r="F64" i="6" l="1"/>
  <c r="E65" i="6"/>
  <c r="G366" i="2"/>
  <c r="F366" i="2"/>
  <c r="H366" i="2"/>
  <c r="E66" i="6" l="1"/>
  <c r="F65" i="6"/>
  <c r="I366" i="2"/>
  <c r="J366" i="2" s="1"/>
  <c r="E367" i="2" s="1"/>
  <c r="F66" i="6" l="1"/>
  <c r="E67" i="6"/>
  <c r="F367" i="2"/>
  <c r="H367" i="2"/>
  <c r="G367" i="2"/>
  <c r="F67" i="6" l="1"/>
  <c r="E68" i="6"/>
  <c r="I367" i="2"/>
  <c r="J367" i="2" s="1"/>
  <c r="E368" i="2" s="1"/>
  <c r="F68" i="6" l="1"/>
  <c r="E69" i="6"/>
  <c r="F368" i="2"/>
  <c r="H368" i="2"/>
  <c r="G368" i="2"/>
  <c r="E70" i="6" l="1"/>
  <c r="F69" i="6"/>
  <c r="I368" i="2"/>
  <c r="J368" i="2" s="1"/>
  <c r="E369" i="2" s="1"/>
  <c r="E71" i="6" l="1"/>
  <c r="F70" i="6"/>
  <c r="F369" i="2"/>
  <c r="G369" i="2"/>
  <c r="H369" i="2"/>
  <c r="F71" i="6" l="1"/>
  <c r="E72" i="6"/>
  <c r="I369" i="2"/>
  <c r="J369" i="2" s="1"/>
  <c r="E370" i="2" s="1"/>
  <c r="E73" i="6" l="1"/>
  <c r="F72" i="6"/>
  <c r="H370" i="2"/>
  <c r="F370" i="2"/>
  <c r="G370" i="2"/>
  <c r="E74" i="6" l="1"/>
  <c r="F73" i="6"/>
  <c r="I370" i="2"/>
  <c r="J370" i="2" s="1"/>
  <c r="E371" i="2" s="1"/>
  <c r="E75" i="6" l="1"/>
  <c r="F74" i="6"/>
  <c r="H371" i="2"/>
  <c r="G371" i="2"/>
  <c r="F371" i="2"/>
  <c r="E76" i="6" l="1"/>
  <c r="F75" i="6"/>
  <c r="I371" i="2"/>
  <c r="J371" i="2" s="1"/>
  <c r="E372" i="2" s="1"/>
  <c r="E77" i="6" l="1"/>
  <c r="F76" i="6"/>
  <c r="H372" i="2"/>
  <c r="F372" i="2"/>
  <c r="G372" i="2"/>
  <c r="E78" i="6" l="1"/>
  <c r="F77" i="6"/>
  <c r="I372" i="2"/>
  <c r="J372" i="2" s="1"/>
  <c r="E373" i="2" s="1"/>
  <c r="F78" i="6" l="1"/>
  <c r="E79" i="6"/>
  <c r="G373" i="2"/>
  <c r="F373" i="2"/>
  <c r="H373" i="2"/>
  <c r="E80" i="6" l="1"/>
  <c r="F79" i="6"/>
  <c r="I373" i="2"/>
  <c r="J373" i="2" s="1"/>
  <c r="E374" i="2" s="1"/>
  <c r="H374" i="2" s="1"/>
  <c r="E81" i="6" l="1"/>
  <c r="F80" i="6"/>
  <c r="F374" i="2"/>
  <c r="G374" i="2"/>
  <c r="F81" i="6" l="1"/>
  <c r="E82" i="6"/>
  <c r="I374" i="2"/>
  <c r="J374" i="2" s="1"/>
  <c r="E375" i="2" s="1"/>
  <c r="G375" i="2" s="1"/>
  <c r="E83" i="6" l="1"/>
  <c r="F82" i="6"/>
  <c r="H375" i="2"/>
  <c r="F375" i="2"/>
  <c r="I375" i="2" l="1"/>
  <c r="J375" i="2" s="1"/>
  <c r="E376" i="2" s="1"/>
  <c r="F376" i="2" s="1"/>
  <c r="E84" i="6"/>
  <c r="F83" i="6"/>
  <c r="G376" i="2" l="1"/>
  <c r="H376" i="2"/>
  <c r="F84" i="6"/>
  <c r="E85" i="6"/>
  <c r="I376" i="2" l="1"/>
  <c r="J376" i="2" s="1"/>
  <c r="E377" i="2" s="1"/>
  <c r="E86" i="6"/>
  <c r="F85" i="6"/>
  <c r="H377" i="2"/>
  <c r="G377" i="2"/>
  <c r="F377" i="2"/>
  <c r="F5" i="2" l="1"/>
  <c r="G16" i="4" s="1"/>
  <c r="I16" i="4" s="1"/>
  <c r="E87" i="6"/>
  <c r="F86" i="6"/>
  <c r="F6" i="2"/>
  <c r="F8" i="2" s="1"/>
  <c r="G19" i="4" s="1"/>
  <c r="I377" i="2"/>
  <c r="J377" i="2" s="1"/>
  <c r="F87" i="6" l="1"/>
  <c r="E88" i="6"/>
  <c r="G17" i="4"/>
  <c r="F7" i="2"/>
  <c r="G18" i="4" s="1"/>
  <c r="E89" i="6" l="1"/>
  <c r="F88" i="6"/>
  <c r="E90" i="6" l="1"/>
  <c r="F89" i="6"/>
  <c r="E91" i="6" l="1"/>
  <c r="F90" i="6"/>
  <c r="E92" i="6" l="1"/>
  <c r="F91" i="6"/>
  <c r="F92" i="6" l="1"/>
  <c r="E93" i="6"/>
  <c r="F93" i="6" l="1"/>
  <c r="E94" i="6"/>
  <c r="F94" i="6" l="1"/>
  <c r="E95" i="6"/>
  <c r="E96" i="6" l="1"/>
  <c r="F95" i="6"/>
  <c r="E97" i="6" l="1"/>
  <c r="F96" i="6"/>
  <c r="E98" i="6" l="1"/>
  <c r="F97" i="6"/>
  <c r="E99" i="6" l="1"/>
  <c r="F98" i="6"/>
  <c r="E100" i="6" l="1"/>
  <c r="F99" i="6"/>
  <c r="E101" i="6" l="1"/>
  <c r="F100" i="6"/>
  <c r="F101" i="6" l="1"/>
  <c r="E102" i="6"/>
  <c r="E103" i="6" l="1"/>
  <c r="F102" i="6"/>
  <c r="E104" i="6" l="1"/>
  <c r="F103" i="6"/>
  <c r="E105" i="6" l="1"/>
  <c r="F104" i="6"/>
  <c r="E106" i="6" l="1"/>
  <c r="F105" i="6"/>
  <c r="E107" i="6" l="1"/>
  <c r="F106" i="6"/>
  <c r="E108" i="6" l="1"/>
  <c r="F107" i="6"/>
  <c r="E109" i="6" l="1"/>
  <c r="F108" i="6"/>
  <c r="F109" i="6" l="1"/>
  <c r="E110" i="6"/>
  <c r="E111" i="6" l="1"/>
  <c r="F110" i="6"/>
  <c r="E112" i="6" l="1"/>
  <c r="F111" i="6"/>
  <c r="E113" i="6" l="1"/>
  <c r="F112" i="6"/>
  <c r="E114" i="6" l="1"/>
  <c r="F113" i="6"/>
  <c r="F114" i="6" l="1"/>
  <c r="E115" i="6"/>
  <c r="E116" i="6" l="1"/>
  <c r="F115" i="6"/>
  <c r="F116" i="6" l="1"/>
  <c r="E117" i="6"/>
  <c r="E118" i="6" l="1"/>
  <c r="F117" i="6"/>
  <c r="F118" i="6" l="1"/>
  <c r="E119" i="6"/>
  <c r="F119" i="6" l="1"/>
  <c r="E120" i="6"/>
  <c r="F120" i="6" l="1"/>
  <c r="E121" i="6"/>
  <c r="E122" i="6" l="1"/>
  <c r="F121" i="6"/>
  <c r="F122" i="6" l="1"/>
  <c r="E123" i="6"/>
  <c r="F123" i="6" l="1"/>
  <c r="E124" i="6"/>
  <c r="E125" i="6" l="1"/>
  <c r="F124" i="6"/>
  <c r="F125" i="6" l="1"/>
  <c r="E126" i="6"/>
  <c r="E127" i="6" l="1"/>
  <c r="F126" i="6"/>
  <c r="E128" i="6" l="1"/>
  <c r="F127" i="6"/>
  <c r="E129" i="6" l="1"/>
  <c r="F128" i="6"/>
  <c r="E130" i="6" l="1"/>
  <c r="F129" i="6"/>
  <c r="E131" i="6" l="1"/>
  <c r="F130" i="6"/>
  <c r="E132" i="6" l="1"/>
  <c r="F131" i="6"/>
  <c r="F132" i="6" l="1"/>
  <c r="E133" i="6"/>
  <c r="E134" i="6" l="1"/>
  <c r="F133" i="6"/>
  <c r="E135" i="6" l="1"/>
  <c r="F134" i="6"/>
  <c r="E136" i="6" l="1"/>
  <c r="F135" i="6"/>
  <c r="F136" i="6" l="1"/>
  <c r="E137" i="6"/>
  <c r="F137" i="6" l="1"/>
  <c r="E138" i="6"/>
  <c r="F138" i="6" l="1"/>
  <c r="E139" i="6"/>
  <c r="F139" i="6" l="1"/>
  <c r="E140" i="6"/>
  <c r="F140" i="6" l="1"/>
  <c r="E141" i="6"/>
  <c r="E142" i="6" l="1"/>
  <c r="F141" i="6"/>
  <c r="F142" i="6" l="1"/>
  <c r="E143" i="6"/>
  <c r="E144" i="6" l="1"/>
  <c r="F143" i="6"/>
  <c r="F144" i="6" l="1"/>
  <c r="E145" i="6"/>
  <c r="E146" i="6" l="1"/>
  <c r="F145" i="6"/>
  <c r="E147" i="6" l="1"/>
  <c r="F146" i="6"/>
  <c r="F147" i="6" l="1"/>
  <c r="E148" i="6"/>
  <c r="F148" i="6" l="1"/>
  <c r="E149" i="6"/>
  <c r="E150" i="6" l="1"/>
  <c r="F149" i="6"/>
  <c r="E151" i="6" l="1"/>
  <c r="F150" i="6"/>
  <c r="E152" i="6" l="1"/>
  <c r="F151" i="6"/>
  <c r="E153" i="6" l="1"/>
  <c r="F152" i="6"/>
  <c r="F153" i="6" l="1"/>
  <c r="E154" i="6"/>
  <c r="E155" i="6" l="1"/>
  <c r="F154" i="6"/>
  <c r="F155" i="6" l="1"/>
  <c r="E156" i="6"/>
  <c r="E157" i="6" l="1"/>
  <c r="F156" i="6"/>
  <c r="F157" i="6" l="1"/>
  <c r="E158" i="6"/>
  <c r="E159" i="6" l="1"/>
  <c r="F158" i="6"/>
  <c r="E160" i="6" l="1"/>
  <c r="F159" i="6"/>
  <c r="F160" i="6" l="1"/>
  <c r="E161" i="6"/>
  <c r="E162" i="6" l="1"/>
  <c r="F161" i="6"/>
  <c r="E163" i="6" l="1"/>
  <c r="F162" i="6"/>
  <c r="F163" i="6" l="1"/>
  <c r="E164" i="6"/>
  <c r="F164" i="6" l="1"/>
  <c r="E165" i="6"/>
  <c r="F165" i="6" l="1"/>
  <c r="E166" i="6"/>
  <c r="F166" i="6" l="1"/>
  <c r="E167" i="6"/>
  <c r="F167" i="6" l="1"/>
  <c r="E168" i="6"/>
  <c r="F168" i="6" l="1"/>
  <c r="E169" i="6"/>
  <c r="F169" i="6" l="1"/>
  <c r="E170" i="6"/>
  <c r="E171" i="6" l="1"/>
  <c r="F170" i="6"/>
  <c r="E172" i="6" l="1"/>
  <c r="F171" i="6"/>
  <c r="F172" i="6" l="1"/>
  <c r="E173" i="6"/>
  <c r="F173" i="6" l="1"/>
  <c r="E174" i="6"/>
  <c r="E175" i="6" l="1"/>
  <c r="F174" i="6"/>
  <c r="F175" i="6" l="1"/>
  <c r="E176" i="6"/>
  <c r="E177" i="6" l="1"/>
  <c r="F176" i="6"/>
  <c r="E178" i="6" l="1"/>
  <c r="F177" i="6"/>
  <c r="F178" i="6" l="1"/>
  <c r="E179" i="6"/>
  <c r="F179" i="6" l="1"/>
  <c r="E180" i="6"/>
  <c r="E181" i="6" l="1"/>
  <c r="F180" i="6"/>
  <c r="F181" i="6" l="1"/>
  <c r="E182" i="6"/>
  <c r="E183" i="6" l="1"/>
  <c r="F182" i="6"/>
  <c r="F183" i="6" l="1"/>
  <c r="E184" i="6"/>
  <c r="F184" i="6" l="1"/>
  <c r="E185" i="6"/>
  <c r="E186" i="6" l="1"/>
  <c r="F185" i="6"/>
  <c r="F186" i="6" l="1"/>
  <c r="E187" i="6"/>
  <c r="E188" i="6" l="1"/>
  <c r="F187" i="6"/>
  <c r="F188" i="6" l="1"/>
  <c r="E189" i="6"/>
  <c r="F189" i="6" l="1"/>
  <c r="E190" i="6"/>
  <c r="E191" i="6" l="1"/>
  <c r="F190" i="6"/>
  <c r="E192" i="6" l="1"/>
  <c r="F191" i="6"/>
  <c r="F192" i="6" l="1"/>
  <c r="E193" i="6"/>
  <c r="F193" i="6" l="1"/>
  <c r="E194" i="6"/>
  <c r="E195" i="6" l="1"/>
  <c r="F194" i="6"/>
  <c r="E196" i="6" l="1"/>
  <c r="F195" i="6"/>
  <c r="F196" i="6" l="1"/>
  <c r="E197" i="6"/>
  <c r="F197" i="6" l="1"/>
  <c r="E198" i="6"/>
  <c r="E199" i="6" l="1"/>
  <c r="F198" i="6"/>
  <c r="F199" i="6" l="1"/>
  <c r="E200" i="6"/>
  <c r="F200" i="6" l="1"/>
  <c r="E201" i="6"/>
  <c r="F201" i="6" l="1"/>
  <c r="E202" i="6"/>
  <c r="F202" i="6" l="1"/>
  <c r="E203" i="6"/>
  <c r="F203" i="6" l="1"/>
  <c r="E204" i="6"/>
  <c r="E205" i="6" l="1"/>
  <c r="F204" i="6"/>
  <c r="F205" i="6" l="1"/>
  <c r="E206" i="6"/>
  <c r="F206" i="6" l="1"/>
  <c r="E207" i="6"/>
  <c r="F207" i="6" l="1"/>
  <c r="E208" i="6"/>
  <c r="F208" i="6" l="1"/>
  <c r="E209" i="6"/>
  <c r="F209" i="6" l="1"/>
  <c r="E210" i="6"/>
  <c r="E211" i="6" l="1"/>
  <c r="F210" i="6"/>
  <c r="E212" i="6" l="1"/>
  <c r="F211" i="6"/>
  <c r="E213" i="6" l="1"/>
  <c r="F212" i="6"/>
  <c r="E214" i="6" l="1"/>
  <c r="F213" i="6"/>
  <c r="E215" i="6" l="1"/>
  <c r="F214" i="6"/>
  <c r="E216" i="6" l="1"/>
  <c r="F215" i="6"/>
  <c r="E217" i="6" l="1"/>
  <c r="F216" i="6"/>
  <c r="E218" i="6" l="1"/>
  <c r="F217" i="6"/>
  <c r="F218" i="6" l="1"/>
  <c r="E219" i="6"/>
  <c r="F219" i="6" l="1"/>
  <c r="E220" i="6"/>
  <c r="E221" i="6" l="1"/>
  <c r="F220" i="6"/>
  <c r="F221" i="6" l="1"/>
  <c r="E222" i="6"/>
  <c r="E223" i="6" l="1"/>
  <c r="F222" i="6"/>
  <c r="E224" i="6" l="1"/>
  <c r="F223" i="6"/>
  <c r="F224" i="6" l="1"/>
  <c r="E225" i="6"/>
  <c r="F225" i="6" l="1"/>
  <c r="E226" i="6"/>
  <c r="E227" i="6" l="1"/>
  <c r="F226" i="6"/>
  <c r="F227" i="6" l="1"/>
  <c r="E228" i="6"/>
  <c r="E229" i="6" l="1"/>
  <c r="F228" i="6"/>
  <c r="F229" i="6" l="1"/>
  <c r="E230" i="6"/>
  <c r="E231" i="6" l="1"/>
  <c r="F230" i="6"/>
  <c r="F231" i="6" l="1"/>
  <c r="E232" i="6"/>
  <c r="E233" i="6" l="1"/>
  <c r="F232" i="6"/>
  <c r="E234" i="6" l="1"/>
  <c r="F233" i="6"/>
  <c r="F234" i="6" l="1"/>
  <c r="E235" i="6"/>
  <c r="F235" i="6" l="1"/>
  <c r="E236" i="6"/>
  <c r="E237" i="6" l="1"/>
  <c r="F236" i="6"/>
  <c r="E238" i="6" l="1"/>
  <c r="F237" i="6"/>
  <c r="E239" i="6" l="1"/>
  <c r="F238" i="6"/>
  <c r="E240" i="6" l="1"/>
  <c r="F239" i="6"/>
  <c r="E241" i="6" l="1"/>
  <c r="F240" i="6"/>
  <c r="F241" i="6" l="1"/>
  <c r="E242" i="6"/>
  <c r="F242" i="6" l="1"/>
  <c r="E243" i="6"/>
  <c r="F243" i="6" l="1"/>
  <c r="E244" i="6"/>
  <c r="F244" i="6" l="1"/>
  <c r="E245" i="6"/>
  <c r="F245" i="6" l="1"/>
  <c r="E246" i="6"/>
  <c r="E247" i="6" l="1"/>
  <c r="F246" i="6"/>
  <c r="F247" i="6" l="1"/>
  <c r="E248" i="6"/>
  <c r="E249" i="6" l="1"/>
  <c r="F248" i="6"/>
  <c r="F249" i="6" l="1"/>
  <c r="E250" i="6"/>
  <c r="E251" i="6" l="1"/>
  <c r="F250" i="6"/>
  <c r="E252" i="6" l="1"/>
  <c r="F251" i="6"/>
  <c r="E253" i="6" l="1"/>
  <c r="F252" i="6"/>
  <c r="E254" i="6" l="1"/>
  <c r="F253" i="6"/>
  <c r="F254" i="6" l="1"/>
  <c r="E255" i="6"/>
  <c r="E256" i="6" l="1"/>
  <c r="F255" i="6"/>
  <c r="F256" i="6" l="1"/>
  <c r="E257" i="6"/>
  <c r="E258" i="6" l="1"/>
  <c r="F257" i="6"/>
  <c r="E259" i="6" l="1"/>
  <c r="F258" i="6"/>
  <c r="E260" i="6" l="1"/>
  <c r="F259" i="6"/>
  <c r="E261" i="6" l="1"/>
  <c r="F260" i="6"/>
  <c r="F261" i="6" l="1"/>
  <c r="E262" i="6"/>
  <c r="E263" i="6" l="1"/>
  <c r="F262" i="6"/>
  <c r="E264" i="6" l="1"/>
  <c r="F263" i="6"/>
  <c r="F264" i="6" l="1"/>
  <c r="E265" i="6"/>
  <c r="E266" i="6" l="1"/>
  <c r="F265" i="6"/>
  <c r="F266" i="6" l="1"/>
  <c r="E267" i="6"/>
  <c r="E268" i="6" l="1"/>
  <c r="F267" i="6"/>
  <c r="E269" i="6" l="1"/>
  <c r="F268" i="6"/>
  <c r="E270" i="6" l="1"/>
  <c r="F269" i="6"/>
  <c r="E271" i="6" l="1"/>
  <c r="F270" i="6"/>
  <c r="E272" i="6" l="1"/>
  <c r="F271" i="6"/>
  <c r="E273" i="6" l="1"/>
  <c r="F272" i="6"/>
  <c r="E274" i="6" l="1"/>
  <c r="F273" i="6"/>
  <c r="F274" i="6" l="1"/>
  <c r="E275" i="6"/>
  <c r="E276" i="6" l="1"/>
  <c r="F275" i="6"/>
  <c r="E277" i="6" l="1"/>
  <c r="F276" i="6"/>
  <c r="F277" i="6" l="1"/>
  <c r="E278" i="6"/>
  <c r="F278" i="6" l="1"/>
  <c r="E279" i="6"/>
  <c r="F279" i="6" l="1"/>
  <c r="E280" i="6"/>
  <c r="F280" i="6" l="1"/>
  <c r="E281" i="6"/>
  <c r="E282" i="6" l="1"/>
  <c r="F281" i="6"/>
  <c r="F282" i="6" l="1"/>
  <c r="E283" i="6"/>
  <c r="E284" i="6" l="1"/>
  <c r="F283" i="6"/>
  <c r="F284" i="6" l="1"/>
  <c r="E285" i="6"/>
  <c r="E286" i="6" l="1"/>
  <c r="F285" i="6"/>
  <c r="E287" i="6" l="1"/>
  <c r="F286" i="6"/>
  <c r="E288" i="6" l="1"/>
  <c r="F287" i="6"/>
  <c r="E289" i="6" l="1"/>
  <c r="F288" i="6"/>
  <c r="F289" i="6" l="1"/>
  <c r="E290" i="6"/>
  <c r="E291" i="6" l="1"/>
  <c r="F290" i="6"/>
  <c r="F291" i="6" l="1"/>
  <c r="E292" i="6"/>
  <c r="E293" i="6" l="1"/>
  <c r="F292" i="6"/>
  <c r="E294" i="6" l="1"/>
  <c r="F293" i="6"/>
  <c r="E295" i="6" l="1"/>
  <c r="F294" i="6"/>
  <c r="F295" i="6" l="1"/>
  <c r="E296" i="6"/>
  <c r="E297" i="6" l="1"/>
  <c r="F296" i="6"/>
  <c r="E298" i="6" l="1"/>
  <c r="F297" i="6"/>
  <c r="F298" i="6" l="1"/>
  <c r="E299" i="6"/>
  <c r="F299" i="6" l="1"/>
  <c r="E300" i="6"/>
  <c r="E301" i="6" l="1"/>
  <c r="F300" i="6"/>
  <c r="F301" i="6" l="1"/>
  <c r="E302" i="6"/>
  <c r="E303" i="6" l="1"/>
  <c r="F302" i="6"/>
  <c r="F303" i="6" l="1"/>
  <c r="E304" i="6"/>
  <c r="F304" i="6" l="1"/>
  <c r="E305" i="6"/>
  <c r="F305" i="6" l="1"/>
  <c r="E306" i="6"/>
  <c r="F306" i="6" l="1"/>
  <c r="E307" i="6"/>
  <c r="F307" i="6" l="1"/>
  <c r="E308" i="6"/>
  <c r="F308" i="6" l="1"/>
  <c r="E309" i="6"/>
  <c r="F309" i="6" l="1"/>
  <c r="E310" i="6"/>
  <c r="E311" i="6" l="1"/>
  <c r="F310" i="6"/>
  <c r="F311" i="6" l="1"/>
  <c r="E312" i="6"/>
  <c r="F312" i="6" l="1"/>
  <c r="E313" i="6"/>
  <c r="F313" i="6" l="1"/>
  <c r="E314" i="6"/>
  <c r="F314" i="6" l="1"/>
  <c r="E315" i="6"/>
  <c r="F315" i="6" l="1"/>
  <c r="E316" i="6"/>
  <c r="E317" i="6" l="1"/>
  <c r="F316" i="6"/>
  <c r="E318" i="6" l="1"/>
  <c r="F317" i="6"/>
  <c r="F318" i="6" l="1"/>
  <c r="E319" i="6"/>
  <c r="F319" i="6" l="1"/>
  <c r="E320" i="6"/>
  <c r="F320" i="6" l="1"/>
  <c r="E321" i="6"/>
  <c r="F321" i="6" l="1"/>
  <c r="E322" i="6"/>
  <c r="F322" i="6" l="1"/>
  <c r="E323" i="6"/>
  <c r="F323" i="6" l="1"/>
  <c r="E324" i="6"/>
  <c r="F324" i="6" l="1"/>
  <c r="E325" i="6"/>
  <c r="E326" i="6" l="1"/>
  <c r="F325" i="6"/>
  <c r="F326" i="6" l="1"/>
  <c r="E327" i="6"/>
  <c r="E328" i="6" l="1"/>
  <c r="F327" i="6"/>
  <c r="E329" i="6" l="1"/>
  <c r="F328" i="6"/>
  <c r="E330" i="6" l="1"/>
  <c r="F329" i="6"/>
  <c r="F330" i="6" l="1"/>
  <c r="E331" i="6"/>
  <c r="F331" i="6" l="1"/>
  <c r="E332" i="6"/>
  <c r="E333" i="6" l="1"/>
  <c r="F332" i="6"/>
  <c r="F333" i="6" l="1"/>
  <c r="E334" i="6"/>
  <c r="F334" i="6" l="1"/>
  <c r="E335" i="6"/>
  <c r="E336" i="6" l="1"/>
  <c r="F335" i="6"/>
  <c r="F336" i="6" l="1"/>
  <c r="E337" i="6"/>
  <c r="E338" i="6" l="1"/>
  <c r="F337" i="6"/>
  <c r="F338" i="6" l="1"/>
  <c r="E339" i="6"/>
  <c r="F339" i="6" l="1"/>
  <c r="E340" i="6"/>
  <c r="E341" i="6" l="1"/>
  <c r="F340" i="6"/>
  <c r="F341" i="6" l="1"/>
  <c r="E342" i="6"/>
  <c r="F342" i="6" l="1"/>
  <c r="E343" i="6"/>
  <c r="E344" i="6" l="1"/>
  <c r="F343" i="6"/>
  <c r="E345" i="6" l="1"/>
  <c r="F344" i="6"/>
  <c r="E346" i="6" l="1"/>
  <c r="F345" i="6"/>
  <c r="F346" i="6" l="1"/>
  <c r="E347" i="6"/>
  <c r="E348" i="6" l="1"/>
  <c r="F347" i="6"/>
  <c r="E349" i="6" l="1"/>
  <c r="F348" i="6"/>
  <c r="F349" i="6" l="1"/>
  <c r="E350" i="6"/>
  <c r="E351" i="6" l="1"/>
  <c r="F350" i="6"/>
  <c r="E352" i="6" l="1"/>
  <c r="F351" i="6"/>
  <c r="E353" i="6" l="1"/>
  <c r="F352" i="6"/>
  <c r="E354" i="6" l="1"/>
  <c r="F353" i="6"/>
  <c r="F354" i="6" l="1"/>
  <c r="E355" i="6"/>
  <c r="E356" i="6" l="1"/>
  <c r="F355" i="6"/>
  <c r="E357" i="6" l="1"/>
  <c r="F356" i="6"/>
  <c r="F357" i="6" l="1"/>
  <c r="E358" i="6"/>
  <c r="F358" i="6" l="1"/>
  <c r="E359" i="6"/>
  <c r="E360" i="6" l="1"/>
  <c r="F359" i="6"/>
  <c r="E361" i="6" l="1"/>
  <c r="F360" i="6"/>
  <c r="E362" i="6" l="1"/>
  <c r="F361" i="6"/>
  <c r="F362" i="6" l="1"/>
  <c r="E363" i="6"/>
  <c r="E364" i="6" l="1"/>
  <c r="F363" i="6"/>
  <c r="F364" i="6" l="1"/>
  <c r="E365" i="6"/>
  <c r="F36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RBD</author>
  </authors>
  <commentList>
    <comment ref="J2" authorId="0" shapeId="0" xr:uid="{E875BC74-756D-429C-9070-F23FE7F5DDB5}">
      <text>
        <r>
          <rPr>
            <sz val="9"/>
            <color indexed="81"/>
            <rFont val="Tahoma"/>
            <family val="2"/>
          </rPr>
          <t>* Advertising Disclosure: RBD partners with several companies that offer products and services that may be beneficial to readers. Credible offers rate comparisons on many loan products, including mortgage refinances and student loans. RBD only recommends reputable companies that have been tried and or vetted by the author. This content is not provided by Credible or any of the Providers on the Credible website. Any opinions, analyses, reviews or recommendations expressed here are those of the author’s alone, and have not been reviewed, approved or otherwise endorsed by Credible. RBD is compensated for customer leads at no additional cost to readers. </t>
        </r>
      </text>
    </comment>
    <comment ref="E5" authorId="0" shapeId="0" xr:uid="{B4725902-5CF3-4A48-A020-CBB7D8D268CD}">
      <text>
        <r>
          <rPr>
            <b/>
            <sz val="9"/>
            <color indexed="81"/>
            <rFont val="Tahoma"/>
            <family val="2"/>
          </rPr>
          <t>The total interest that will be paid from today until the loan is fully paid off. DOES NOT include interest paid in the past</t>
        </r>
      </text>
    </comment>
    <comment ref="A9" authorId="0" shapeId="0" xr:uid="{98D3FE63-49EC-4ABD-AA0A-6AF5FECAEF9D}">
      <text>
        <r>
          <rPr>
            <b/>
            <sz val="9"/>
            <color indexed="81"/>
            <rFont val="Tahoma"/>
            <family val="2"/>
          </rPr>
          <t xml:space="preserve">Current mortgage balance. Get this number from your mortgage statement. </t>
        </r>
      </text>
    </comment>
    <comment ref="A11" authorId="0" shapeId="0" xr:uid="{E36E0F50-285B-43C3-92E1-BC0AAEEBAB82}">
      <text>
        <r>
          <rPr>
            <b/>
            <sz val="9"/>
            <color indexed="81"/>
            <rFont val="Tahoma"/>
            <family val="2"/>
          </rPr>
          <t>Enter the original loan term, e.g., 15 or 30 years. Remaining payments is calculated below.</t>
        </r>
      </text>
    </comment>
    <comment ref="A12" authorId="0" shapeId="0" xr:uid="{1A73FBFB-E519-40E3-A1FF-7F450E9FD75A}">
      <text>
        <r>
          <rPr>
            <b/>
            <sz val="9"/>
            <color indexed="81"/>
            <rFont val="Tahoma"/>
            <family val="2"/>
          </rPr>
          <t xml:space="preserve">Uses the PMT function to calculate your payment.
</t>
        </r>
      </text>
    </comment>
    <comment ref="A13" authorId="0" shapeId="0" xr:uid="{F197953F-EB3A-41D5-B5BB-6AD8CCD82F5B}">
      <text>
        <r>
          <rPr>
            <b/>
            <sz val="9"/>
            <color indexed="81"/>
            <rFont val="Tahoma"/>
            <family val="2"/>
          </rPr>
          <t xml:space="preserve">Add in any additional costs including, taxes, insurance, PMI, and HOA fees.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RBD</author>
  </authors>
  <commentList>
    <comment ref="J2" authorId="0" shapeId="0" xr:uid="{6777FC00-5032-4C60-BECF-B3C2D00315A6}">
      <text>
        <r>
          <rPr>
            <sz val="9"/>
            <color indexed="81"/>
            <rFont val="Tahoma"/>
            <family val="2"/>
          </rPr>
          <t>* Advertising Disclosure: RBD partners with several companies that offer products and services that may be beneficial to readers. Credible offers rate comparisons on many loan products, including mortgage refinances and student loans. RBD only recommends reputable companies that have been tried and or vetted by the author. This content is not provided by Credible or any of the Providers on the Credible website. Any opinions, analyses, reviews or recommendations expressed here are those of the author’s alone, and have not been reviewed, approved or otherwise endorsed by Credible. RBD is compensated for customer leads at no additional cost to readers. </t>
        </r>
      </text>
    </comment>
    <comment ref="E5" authorId="0" shapeId="0" xr:uid="{39D7B154-DF75-45E7-8FAE-0E12E9FD384A}">
      <text>
        <r>
          <rPr>
            <b/>
            <sz val="9"/>
            <color indexed="81"/>
            <rFont val="Tahoma"/>
            <family val="2"/>
          </rPr>
          <t xml:space="preserve">The total interest that will be paid from today until the loan is fully paid off. </t>
        </r>
      </text>
    </comment>
    <comment ref="A9" authorId="0" shapeId="0" xr:uid="{59B79131-09FA-42F5-A60A-A06F8B11D2E1}">
      <text>
        <r>
          <rPr>
            <b/>
            <sz val="9"/>
            <color indexed="81"/>
            <rFont val="Tahoma"/>
            <family val="2"/>
          </rPr>
          <t>Estimate for now, but get specific numbers from your loan officer before moving forward on a refinance.</t>
        </r>
      </text>
    </comment>
    <comment ref="A11" authorId="0" shapeId="0" xr:uid="{7F316929-F23E-4DD1-93A3-3466F2CE9688}">
      <text>
        <r>
          <rPr>
            <b/>
            <sz val="9"/>
            <color indexed="81"/>
            <rFont val="Tahoma"/>
            <family val="2"/>
          </rPr>
          <t xml:space="preserve">Enter the term for the new loan. E.g., 15 or 30 years. </t>
        </r>
      </text>
    </comment>
    <comment ref="A12" authorId="0" shapeId="0" xr:uid="{5FDB2669-5771-4534-8AF9-9C44D1C48A2F}">
      <text>
        <r>
          <rPr>
            <b/>
            <sz val="9"/>
            <color indexed="81"/>
            <rFont val="Tahoma"/>
            <family val="2"/>
          </rPr>
          <t xml:space="preserve">Uses the PMT function to calculate your payment.
</t>
        </r>
      </text>
    </comment>
    <comment ref="A13" authorId="0" shapeId="0" xr:uid="{FE3ED2C1-510C-4CC5-8D9E-C5DBB4074DDC}">
      <text>
        <r>
          <rPr>
            <b/>
            <sz val="9"/>
            <color indexed="81"/>
            <rFont val="Tahoma"/>
            <family val="2"/>
          </rPr>
          <t xml:space="preserve">Taxes, Insurance, PMI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RBD</author>
  </authors>
  <commentList>
    <comment ref="L2" authorId="0" shapeId="0" xr:uid="{E03B07EE-1A75-4D8E-968F-E1E729EBEC15}">
      <text>
        <r>
          <rPr>
            <sz val="9"/>
            <color indexed="81"/>
            <rFont val="Tahoma"/>
            <family val="2"/>
          </rPr>
          <t>* Advertising Disclosure: RBD partners with several companies that offer products and services that may be beneficial to readers. Credible offers rate comparisons on many loan products, including mortgage refinances and student loans. RBD only recommends reputable companies that have been tried and or vetted by the author. This content is not provided by Credible or any of the Providers on the Credible website. Any opinions, analyses, reviews or recommendations expressed here are those of the author’s alone, and have not been reviewed, approved or otherwise endorsed by Credible. RBD is compensated for customer leads at no additional cost to readers. </t>
        </r>
      </text>
    </comment>
    <comment ref="C16" authorId="0" shapeId="0" xr:uid="{C2A0AB79-AADD-42B5-800A-F3779998658F}">
      <text>
        <r>
          <rPr>
            <b/>
            <sz val="9"/>
            <color indexed="81"/>
            <rFont val="Tahoma"/>
            <family val="2"/>
          </rPr>
          <t>For the remainder of the loan.</t>
        </r>
      </text>
    </comment>
    <comment ref="F16" authorId="0" shapeId="0" xr:uid="{6F7E811F-D4CC-4FB7-A885-6B51A086CC45}">
      <text>
        <r>
          <rPr>
            <b/>
            <sz val="9"/>
            <color indexed="81"/>
            <rFont val="Tahoma"/>
            <family val="2"/>
          </rPr>
          <t>For the duration of the loan.</t>
        </r>
      </text>
    </comment>
  </commentList>
</comments>
</file>

<file path=xl/sharedStrings.xml><?xml version="1.0" encoding="utf-8"?>
<sst xmlns="http://schemas.openxmlformats.org/spreadsheetml/2006/main" count="96" uniqueCount="55">
  <si>
    <t>Monthly Savings</t>
  </si>
  <si>
    <t>Month</t>
  </si>
  <si>
    <t>Savings</t>
  </si>
  <si>
    <t>Cummulative Savings</t>
  </si>
  <si>
    <t>Date</t>
  </si>
  <si>
    <t>Interest Rate</t>
  </si>
  <si>
    <t>PMT</t>
  </si>
  <si>
    <t>Escrow</t>
  </si>
  <si>
    <t>Extra</t>
  </si>
  <si>
    <t>Total PMT</t>
  </si>
  <si>
    <t>#</t>
  </si>
  <si>
    <t>Beg Balance</t>
  </si>
  <si>
    <t>Payment</t>
  </si>
  <si>
    <t>To Interest</t>
  </si>
  <si>
    <t>To Principle</t>
  </si>
  <si>
    <t>End Balance</t>
  </si>
  <si>
    <t>Age</t>
  </si>
  <si>
    <t>Current Mortgage</t>
  </si>
  <si>
    <t>Today's Date</t>
  </si>
  <si>
    <t>Payments Remaining</t>
  </si>
  <si>
    <t>Mortgage Balance</t>
  </si>
  <si>
    <t>Date of Birth</t>
  </si>
  <si>
    <t>New Mortgage Amount</t>
  </si>
  <si>
    <t>New Interest Rate</t>
  </si>
  <si>
    <t>New Mortgage</t>
  </si>
  <si>
    <t>Mortgage Term</t>
  </si>
  <si>
    <t>Original Loan Amount</t>
  </si>
  <si>
    <t>Closing Costs</t>
  </si>
  <si>
    <t>Key Numbers</t>
  </si>
  <si>
    <t xml:space="preserve">* Cost to close the loan including title, fees, appraisals etc. Does not include prepaid escrow. </t>
  </si>
  <si>
    <t>Breakeven Chart</t>
  </si>
  <si>
    <t>Side-by-Side Comparison</t>
  </si>
  <si>
    <t>* Change in monthly payment</t>
  </si>
  <si>
    <t>* Change in interest rate</t>
  </si>
  <si>
    <t>Total Interest</t>
  </si>
  <si>
    <t>Payoff Date</t>
  </si>
  <si>
    <t>Mortgage Amortization</t>
  </si>
  <si>
    <t>* Only fill in the blue fields</t>
  </si>
  <si>
    <t>Input Parameters</t>
  </si>
  <si>
    <t>Mortgage Summary</t>
  </si>
  <si>
    <t>Comments</t>
  </si>
  <si>
    <t>Breakeven (months)</t>
  </si>
  <si>
    <t xml:space="preserve">* Cost to close the loan </t>
  </si>
  <si>
    <t>* Total interest savings</t>
  </si>
  <si>
    <t>* Months to recover costs</t>
  </si>
  <si>
    <t xml:space="preserve">* Note: This view is only helpful if your objective is to lower your monthly payment. </t>
  </si>
  <si>
    <t>Interest Savings</t>
  </si>
  <si>
    <t>Interest</t>
  </si>
  <si>
    <t>Cumulative Interest New Loan</t>
  </si>
  <si>
    <t>Cumulative Interest Current Loan</t>
  </si>
  <si>
    <t>Get a fresh copy of the spreadsheet here</t>
  </si>
  <si>
    <t>Interest Chart</t>
  </si>
  <si>
    <t xml:space="preserve">* These tables and the chart will update automatically from the first two tabs. </t>
  </si>
  <si>
    <t>Advertising Disclosure</t>
  </si>
  <si>
    <t>Find competitive refinance rates at Credible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</si>
</sst>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0.000%"/>
    <numFmt numFmtId="166" formatCode="_(* #,##0_);_(* \(#,##0\);_(* &quot;-&quot;??_);_(@_)"/>
    <numFmt numFmtId="167" formatCode="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sz val="10"/>
      <name val="Arial"/>
      <family val="2"/>
    </font>
    <font>
      <sz val="11"/>
      <color theme="4"/>
      <name val="Calibri"/>
      <family val="2"/>
      <scheme val="minor"/>
    </font>
    <font>
      <u/>
      <sz val="10"/>
      <name val="Arial"/>
      <family val="2"/>
    </font>
    <font>
      <b/>
      <sz val="9"/>
      <color indexed="81"/>
      <name val="Tahoma"/>
      <family val="2"/>
    </font>
    <font>
      <b/>
      <u/>
      <sz val="11"/>
      <color theme="1"/>
      <name val="Calibri"/>
      <family val="2"/>
      <scheme val="minor"/>
    </font>
    <font>
      <b/>
      <sz val="11"/>
      <color theme="0"/>
      <name val="Calibri"/>
      <family val="2"/>
      <scheme val="minor"/>
    </font>
    <font>
      <sz val="11"/>
      <color theme="0"/>
      <name val="Calibri"/>
      <family val="2"/>
      <scheme val="minor"/>
    </font>
    <font>
      <b/>
      <sz val="10"/>
      <color theme="0"/>
      <name val="Arial"/>
      <family val="2"/>
    </font>
    <font>
      <sz val="11"/>
      <name val="Calibri"/>
      <family val="2"/>
      <scheme val="minor"/>
    </font>
    <font>
      <b/>
      <u/>
      <sz val="11"/>
      <color theme="0"/>
      <name val="Calibri"/>
      <family val="2"/>
      <scheme val="minor"/>
    </font>
    <font>
      <b/>
      <sz val="11"/>
      <color rgb="FF007CC2"/>
      <name val="Calibri"/>
      <family val="2"/>
      <scheme val="minor"/>
    </font>
    <font>
      <b/>
      <sz val="10"/>
      <color rgb="FF007CC2"/>
      <name val="Arial"/>
      <family val="2"/>
    </font>
    <font>
      <u/>
      <sz val="11"/>
      <color theme="10"/>
      <name val="Calibri"/>
      <family val="2"/>
      <scheme val="minor"/>
    </font>
    <font>
      <sz val="9"/>
      <color indexed="81"/>
      <name val="Tahoma"/>
      <family val="2"/>
    </font>
    <font>
      <b/>
      <u/>
      <sz val="14"/>
      <color theme="10"/>
      <name val="Calibri"/>
      <family val="2"/>
      <scheme val="minor"/>
    </font>
    <font>
      <sz val="12"/>
      <color theme="1"/>
      <name val="Calibri"/>
      <family val="2"/>
      <scheme val="minor"/>
    </font>
    <font>
      <b/>
      <u/>
      <sz val="11"/>
      <name val="Arial"/>
      <family val="2"/>
    </font>
    <font>
      <b/>
      <u/>
      <sz val="12"/>
      <color theme="1"/>
      <name val="Calibri"/>
      <family val="2"/>
      <scheme val="minor"/>
    </font>
    <font>
      <b/>
      <sz val="10"/>
      <color rgb="FF007CC2"/>
      <name val="Calibri"/>
      <family val="2"/>
      <scheme val="minor"/>
    </font>
  </fonts>
  <fills count="4">
    <fill>
      <patternFill patternType="none"/>
    </fill>
    <fill>
      <patternFill patternType="gray125"/>
    </fill>
    <fill>
      <patternFill patternType="solid">
        <fgColor rgb="FF529136"/>
        <bgColor indexed="64"/>
      </patternFill>
    </fill>
    <fill>
      <patternFill patternType="solid">
        <fgColor rgb="FF007CC2"/>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99">
    <xf numFmtId="0" fontId="0" fillId="0" borderId="0" xfId="0"/>
    <xf numFmtId="44" fontId="0" fillId="0" borderId="0" xfId="1" applyFont="1"/>
    <xf numFmtId="0" fontId="0" fillId="0" borderId="0" xfId="0" applyAlignment="1">
      <alignment horizontal="center"/>
    </xf>
    <xf numFmtId="44" fontId="0" fillId="0" borderId="0" xfId="0" applyNumberFormat="1"/>
    <xf numFmtId="9" fontId="0" fillId="0" borderId="0" xfId="2" applyFont="1"/>
    <xf numFmtId="0" fontId="3" fillId="0" borderId="0" xfId="0" applyFont="1"/>
    <xf numFmtId="0" fontId="4" fillId="0" borderId="0" xfId="0" applyFont="1" applyAlignment="1">
      <alignment horizontal="center"/>
    </xf>
    <xf numFmtId="0" fontId="2" fillId="0" borderId="0" xfId="0" applyFont="1"/>
    <xf numFmtId="0" fontId="4" fillId="0" borderId="0" xfId="0" applyFont="1"/>
    <xf numFmtId="44" fontId="5" fillId="0" borderId="0" xfId="0" quotePrefix="1" applyNumberFormat="1" applyFont="1"/>
    <xf numFmtId="167" fontId="0" fillId="0" borderId="0" xfId="0" applyNumberFormat="1" applyAlignment="1">
      <alignment horizontal="center"/>
    </xf>
    <xf numFmtId="8" fontId="0" fillId="0" borderId="0" xfId="1" applyNumberFormat="1" applyFont="1"/>
    <xf numFmtId="0" fontId="4" fillId="0" borderId="1" xfId="0" applyFont="1" applyBorder="1"/>
    <xf numFmtId="8" fontId="0" fillId="0" borderId="0" xfId="0" applyNumberFormat="1"/>
    <xf numFmtId="8" fontId="0" fillId="0" borderId="0" xfId="0" applyNumberFormat="1" applyAlignment="1">
      <alignment horizontal="center"/>
    </xf>
    <xf numFmtId="0" fontId="6" fillId="0" borderId="0" xfId="0" applyFont="1" applyAlignment="1">
      <alignment horizontal="center"/>
    </xf>
    <xf numFmtId="44" fontId="6" fillId="0" borderId="0" xfId="1" applyFont="1" applyAlignment="1">
      <alignment horizontal="center"/>
    </xf>
    <xf numFmtId="164" fontId="1" fillId="0" borderId="0" xfId="1" applyNumberFormat="1" applyAlignment="1">
      <alignment horizontal="center"/>
    </xf>
    <xf numFmtId="44" fontId="1" fillId="0" borderId="0" xfId="1"/>
    <xf numFmtId="14" fontId="0" fillId="0" borderId="0" xfId="0" applyNumberFormat="1"/>
    <xf numFmtId="43" fontId="0" fillId="0" borderId="0" xfId="3" applyFont="1"/>
    <xf numFmtId="0" fontId="4" fillId="0" borderId="0" xfId="0" applyFont="1" applyFill="1" applyAlignment="1">
      <alignment horizontal="center"/>
    </xf>
    <xf numFmtId="164" fontId="1" fillId="0" borderId="0" xfId="1" applyNumberFormat="1" applyFill="1" applyAlignment="1">
      <alignment horizontal="center"/>
    </xf>
    <xf numFmtId="44" fontId="0" fillId="0" borderId="0" xfId="0" applyNumberFormat="1" applyFill="1"/>
    <xf numFmtId="44" fontId="0" fillId="0" borderId="0" xfId="1" applyFont="1" applyFill="1"/>
    <xf numFmtId="44" fontId="1" fillId="0" borderId="0" xfId="1" applyFill="1"/>
    <xf numFmtId="0" fontId="0" fillId="0" borderId="0" xfId="0" applyFill="1" applyAlignment="1">
      <alignment horizontal="center"/>
    </xf>
    <xf numFmtId="165" fontId="0" fillId="0" borderId="0" xfId="0" applyNumberFormat="1" applyAlignment="1">
      <alignment horizontal="center"/>
    </xf>
    <xf numFmtId="8" fontId="0" fillId="0" borderId="0" xfId="1" applyNumberFormat="1" applyFont="1" applyFill="1"/>
    <xf numFmtId="44" fontId="6" fillId="0" borderId="0" xfId="1" applyFont="1" applyFill="1" applyAlignment="1">
      <alignment horizontal="center"/>
    </xf>
    <xf numFmtId="43" fontId="0" fillId="0" borderId="0" xfId="3" applyFont="1" applyFill="1"/>
    <xf numFmtId="166" fontId="0" fillId="0" borderId="0" xfId="3" applyNumberFormat="1" applyFont="1" applyAlignment="1">
      <alignment horizontal="left" indent="1"/>
    </xf>
    <xf numFmtId="166" fontId="0" fillId="0" borderId="0" xfId="3" applyNumberFormat="1" applyFont="1"/>
    <xf numFmtId="0" fontId="8" fillId="0" borderId="0" xfId="0" applyFont="1"/>
    <xf numFmtId="10" fontId="0" fillId="0" borderId="0" xfId="2" applyNumberFormat="1" applyFont="1"/>
    <xf numFmtId="0" fontId="8" fillId="0" borderId="0" xfId="0" applyFont="1" applyProtection="1"/>
    <xf numFmtId="0" fontId="0" fillId="0" borderId="0" xfId="0" applyProtection="1"/>
    <xf numFmtId="14" fontId="0" fillId="0" borderId="0" xfId="3" applyNumberFormat="1" applyFont="1" applyAlignment="1">
      <alignment horizontal="right"/>
    </xf>
    <xf numFmtId="14" fontId="0" fillId="0" borderId="0" xfId="1" applyNumberFormat="1" applyFont="1" applyAlignment="1">
      <alignment horizontal="right"/>
    </xf>
    <xf numFmtId="14" fontId="0" fillId="0" borderId="0" xfId="1" applyNumberFormat="1" applyFont="1" applyFill="1" applyAlignment="1" applyProtection="1">
      <alignment horizontal="right"/>
    </xf>
    <xf numFmtId="14" fontId="0" fillId="0" borderId="0" xfId="0" applyNumberFormat="1" applyProtection="1"/>
    <xf numFmtId="166" fontId="0" fillId="0" borderId="0" xfId="3" applyNumberFormat="1" applyFont="1" applyFill="1"/>
    <xf numFmtId="8" fontId="4" fillId="0" borderId="0" xfId="1" applyNumberFormat="1" applyFont="1" applyProtection="1"/>
    <xf numFmtId="14" fontId="12" fillId="0" borderId="0" xfId="1" applyNumberFormat="1" applyFont="1" applyFill="1" applyAlignment="1" applyProtection="1">
      <alignment horizontal="right"/>
    </xf>
    <xf numFmtId="8" fontId="4" fillId="0" borderId="0" xfId="1" applyNumberFormat="1" applyFont="1"/>
    <xf numFmtId="14" fontId="14" fillId="0" borderId="0" xfId="1" applyNumberFormat="1" applyFont="1" applyAlignment="1" applyProtection="1">
      <alignment horizontal="right"/>
      <protection locked="0"/>
    </xf>
    <xf numFmtId="44" fontId="14" fillId="0" borderId="0" xfId="1" applyFont="1" applyAlignment="1" applyProtection="1">
      <alignment horizontal="right"/>
      <protection locked="0"/>
    </xf>
    <xf numFmtId="44" fontId="14" fillId="0" borderId="0" xfId="1" quotePrefix="1" applyFont="1" applyProtection="1">
      <protection locked="0"/>
    </xf>
    <xf numFmtId="165" fontId="14" fillId="0" borderId="0" xfId="0" applyNumberFormat="1" applyFont="1" applyProtection="1">
      <protection locked="0"/>
    </xf>
    <xf numFmtId="166" fontId="14" fillId="0" borderId="0" xfId="3" applyNumberFormat="1" applyFont="1" applyProtection="1">
      <protection locked="0"/>
    </xf>
    <xf numFmtId="44" fontId="15" fillId="0" borderId="0" xfId="1" applyFont="1" applyProtection="1">
      <protection locked="0"/>
    </xf>
    <xf numFmtId="44" fontId="14" fillId="0" borderId="1" xfId="1" applyFont="1" applyBorder="1" applyProtection="1">
      <protection locked="0"/>
    </xf>
    <xf numFmtId="166" fontId="14" fillId="0" borderId="0" xfId="3" applyNumberFormat="1" applyFont="1" applyFill="1" applyProtection="1">
      <protection locked="0"/>
    </xf>
    <xf numFmtId="0" fontId="13" fillId="2" borderId="0" xfId="0" applyFont="1" applyFill="1" applyAlignment="1" applyProtection="1">
      <alignment horizontal="center"/>
    </xf>
    <xf numFmtId="0" fontId="0" fillId="0" borderId="0" xfId="0" applyAlignment="1" applyProtection="1">
      <alignment horizontal="center"/>
    </xf>
    <xf numFmtId="0" fontId="0" fillId="0" borderId="2" xfId="0" applyBorder="1" applyProtection="1"/>
    <xf numFmtId="0" fontId="0" fillId="0" borderId="3" xfId="0" applyBorder="1" applyProtection="1"/>
    <xf numFmtId="0" fontId="0" fillId="0" borderId="4" xfId="0" applyBorder="1" applyProtection="1"/>
    <xf numFmtId="164" fontId="0" fillId="0" borderId="5" xfId="0" applyNumberFormat="1" applyBorder="1" applyProtection="1"/>
    <xf numFmtId="44" fontId="0" fillId="0" borderId="5" xfId="1" applyFont="1" applyBorder="1" applyProtection="1"/>
    <xf numFmtId="165" fontId="0" fillId="0" borderId="5" xfId="2" applyNumberFormat="1" applyFont="1" applyBorder="1" applyProtection="1"/>
    <xf numFmtId="0" fontId="0" fillId="0" borderId="5" xfId="0" applyBorder="1" applyProtection="1"/>
    <xf numFmtId="14" fontId="0" fillId="0" borderId="5" xfId="0" applyNumberFormat="1" applyBorder="1" applyProtection="1"/>
    <xf numFmtId="0" fontId="0" fillId="0" borderId="6" xfId="0" applyBorder="1" applyProtection="1"/>
    <xf numFmtId="0" fontId="0" fillId="0" borderId="7" xfId="0" applyBorder="1" applyProtection="1"/>
    <xf numFmtId="0" fontId="2" fillId="0" borderId="6" xfId="0" applyFont="1" applyBorder="1" applyProtection="1"/>
    <xf numFmtId="0" fontId="0" fillId="0" borderId="8" xfId="0" applyBorder="1" applyAlignment="1" applyProtection="1">
      <alignment horizontal="center"/>
    </xf>
    <xf numFmtId="0" fontId="2" fillId="0" borderId="9" xfId="0" applyFont="1" applyBorder="1" applyAlignment="1" applyProtection="1">
      <alignment horizontal="center"/>
    </xf>
    <xf numFmtId="44" fontId="2" fillId="0" borderId="9" xfId="0" applyNumberFormat="1" applyFont="1" applyBorder="1" applyAlignment="1" applyProtection="1">
      <alignment horizontal="center"/>
    </xf>
    <xf numFmtId="7" fontId="2" fillId="0" borderId="9" xfId="1" applyNumberFormat="1" applyFont="1" applyBorder="1" applyAlignment="1" applyProtection="1">
      <alignment horizontal="center"/>
    </xf>
    <xf numFmtId="165" fontId="2" fillId="0" borderId="9" xfId="0" applyNumberFormat="1" applyFont="1" applyBorder="1" applyAlignment="1" applyProtection="1">
      <alignment horizontal="center"/>
    </xf>
    <xf numFmtId="7" fontId="2" fillId="0" borderId="9" xfId="0" applyNumberFormat="1" applyFont="1" applyBorder="1" applyAlignment="1" applyProtection="1">
      <alignment horizontal="center"/>
    </xf>
    <xf numFmtId="0" fontId="0" fillId="0" borderId="9" xfId="0" applyBorder="1" applyAlignment="1" applyProtection="1">
      <alignment horizontal="center"/>
    </xf>
    <xf numFmtId="1" fontId="2" fillId="0" borderId="10" xfId="0" applyNumberFormat="1" applyFont="1" applyBorder="1" applyAlignment="1" applyProtection="1">
      <alignment horizontal="center"/>
    </xf>
    <xf numFmtId="0" fontId="0" fillId="0" borderId="0" xfId="0" applyBorder="1" applyAlignment="1" applyProtection="1">
      <alignment horizontal="center"/>
    </xf>
    <xf numFmtId="0" fontId="2" fillId="0" borderId="0" xfId="0" applyFont="1" applyBorder="1" applyAlignment="1" applyProtection="1">
      <alignment horizontal="center"/>
    </xf>
    <xf numFmtId="44" fontId="2" fillId="0" borderId="0" xfId="0" applyNumberFormat="1" applyFont="1" applyBorder="1" applyAlignment="1" applyProtection="1">
      <alignment horizontal="center"/>
    </xf>
    <xf numFmtId="7" fontId="2" fillId="0" borderId="0" xfId="1" applyNumberFormat="1" applyFont="1" applyBorder="1" applyAlignment="1" applyProtection="1">
      <alignment horizontal="center"/>
    </xf>
    <xf numFmtId="165" fontId="2" fillId="0" borderId="0" xfId="0" applyNumberFormat="1" applyFont="1" applyBorder="1" applyAlignment="1" applyProtection="1">
      <alignment horizontal="center"/>
    </xf>
    <xf numFmtId="7" fontId="2" fillId="0" borderId="0" xfId="0" applyNumberFormat="1" applyFont="1" applyBorder="1" applyAlignment="1" applyProtection="1">
      <alignment horizontal="center"/>
    </xf>
    <xf numFmtId="0" fontId="0" fillId="0" borderId="8" xfId="0" applyBorder="1" applyProtection="1"/>
    <xf numFmtId="0" fontId="0" fillId="0" borderId="9" xfId="0" applyBorder="1" applyProtection="1"/>
    <xf numFmtId="0" fontId="0" fillId="0" borderId="10" xfId="0" applyBorder="1" applyProtection="1"/>
    <xf numFmtId="0" fontId="10" fillId="2" borderId="0" xfId="0" applyFont="1" applyFill="1" applyAlignment="1" applyProtection="1">
      <alignment horizontal="center"/>
    </xf>
    <xf numFmtId="0" fontId="0" fillId="0" borderId="0" xfId="0" applyAlignment="1">
      <alignment horizontal="left"/>
    </xf>
    <xf numFmtId="0" fontId="0" fillId="0" borderId="1" xfId="0" applyBorder="1" applyProtection="1"/>
    <xf numFmtId="1" fontId="2" fillId="0" borderId="1" xfId="0" applyNumberFormat="1" applyFont="1" applyBorder="1" applyAlignment="1" applyProtection="1">
      <alignment horizontal="center"/>
    </xf>
    <xf numFmtId="164" fontId="0" fillId="0" borderId="0" xfId="0" applyNumberFormat="1" applyAlignment="1">
      <alignment horizontal="center"/>
    </xf>
    <xf numFmtId="44" fontId="0" fillId="0" borderId="0" xfId="0" applyNumberFormat="1" applyAlignment="1">
      <alignment horizontal="center"/>
    </xf>
    <xf numFmtId="0" fontId="19" fillId="0" borderId="0" xfId="0" applyFont="1"/>
    <xf numFmtId="0" fontId="20" fillId="0" borderId="0" xfId="0" applyFont="1"/>
    <xf numFmtId="0" fontId="21" fillId="0" borderId="0" xfId="0" applyFont="1"/>
    <xf numFmtId="0" fontId="11" fillId="2" borderId="0" xfId="0" applyFont="1" applyFill="1" applyAlignment="1">
      <alignment horizontal="center"/>
    </xf>
    <xf numFmtId="0" fontId="22" fillId="0" borderId="0" xfId="0" applyFont="1" applyAlignment="1" applyProtection="1">
      <alignment horizontal="center"/>
      <protection locked="0"/>
    </xf>
    <xf numFmtId="0" fontId="9" fillId="2" borderId="0" xfId="0" applyFont="1" applyFill="1" applyAlignment="1">
      <alignment horizontal="center"/>
    </xf>
    <xf numFmtId="0" fontId="18" fillId="0" borderId="0" xfId="4" applyFont="1" applyAlignment="1">
      <alignment horizontal="left"/>
    </xf>
    <xf numFmtId="0" fontId="0" fillId="0" borderId="0" xfId="0" applyAlignment="1">
      <alignment horizontal="left"/>
    </xf>
    <xf numFmtId="0" fontId="13" fillId="2" borderId="1" xfId="0" applyFont="1" applyFill="1" applyBorder="1" applyAlignment="1" applyProtection="1">
      <alignment horizontal="center"/>
    </xf>
    <xf numFmtId="0" fontId="9" fillId="3" borderId="0" xfId="0" applyFont="1" applyFill="1" applyAlignment="1">
      <alignment horizontal="center"/>
    </xf>
  </cellXfs>
  <cellStyles count="5">
    <cellStyle name="Comma" xfId="3" builtinId="3"/>
    <cellStyle name="Currency" xfId="1" builtinId="4"/>
    <cellStyle name="Hyperlink" xfId="4" builtinId="8"/>
    <cellStyle name="Normal" xfId="0" builtinId="0"/>
    <cellStyle name="Percent" xfId="2" builtinId="5"/>
  </cellStyles>
  <dxfs count="2">
    <dxf>
      <fill>
        <patternFill>
          <bgColor rgb="FF85C226"/>
        </patternFill>
      </fill>
    </dxf>
    <dxf>
      <fill>
        <patternFill>
          <bgColor rgb="FFFF0000"/>
        </patternFill>
      </fill>
    </dxf>
  </dxfs>
  <tableStyles count="0" defaultTableStyle="TableStyleMedium2" defaultPivotStyle="PivotStyleLight16"/>
  <colors>
    <mruColors>
      <color rgb="FF007CC2"/>
      <color rgb="FF529136"/>
      <color rgb="FF85C2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Savings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'Breakeven Chart'!$F$5</c:f>
              <c:strCache>
                <c:ptCount val="1"/>
                <c:pt idx="0">
                  <c:v>Savings</c:v>
                </c:pt>
              </c:strCache>
            </c:strRef>
          </c:tx>
          <c:spPr>
            <a:solidFill>
              <a:srgbClr val="85C226"/>
            </a:solidFill>
            <a:ln>
              <a:solidFill>
                <a:srgbClr val="85C226"/>
              </a:solidFill>
            </a:ln>
            <a:effectLst/>
          </c:spPr>
          <c:cat>
            <c:numRef>
              <c:f>'Breakeven Chart'!$C$6:$C$357</c:f>
              <c:numCache>
                <c:formatCode>General</c:formatCode>
                <c:ptCount val="3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numCache>
            </c:numRef>
          </c:cat>
          <c:val>
            <c:numRef>
              <c:f>'Breakeven Chart'!$F$6:$F$357</c:f>
              <c:numCache>
                <c:formatCode>0%</c:formatCode>
                <c:ptCount val="352"/>
                <c:pt idx="0">
                  <c:v>-10.81483683702259</c:v>
                </c:pt>
                <c:pt idx="1">
                  <c:v>-4.8148368370225896</c:v>
                </c:pt>
                <c:pt idx="2">
                  <c:v>-2.81483683702259</c:v>
                </c:pt>
                <c:pt idx="3">
                  <c:v>-1.81483683702259</c:v>
                </c:pt>
                <c:pt idx="4">
                  <c:v>-1.2148368370225897</c:v>
                </c:pt>
                <c:pt idx="5">
                  <c:v>-0.81483683702258991</c:v>
                </c:pt>
                <c:pt idx="6">
                  <c:v>-0.5291225513083041</c:v>
                </c:pt>
                <c:pt idx="7">
                  <c:v>-0.31483683702258991</c:v>
                </c:pt>
                <c:pt idx="8">
                  <c:v>-0.1481701703559232</c:v>
                </c:pt>
                <c:pt idx="9">
                  <c:v>-1.4836837022589863E-2</c:v>
                </c:pt>
                <c:pt idx="10">
                  <c:v>9.4254072068319233E-2</c:v>
                </c:pt>
                <c:pt idx="11">
                  <c:v>0.18516316297741015</c:v>
                </c:pt>
                <c:pt idx="12">
                  <c:v>0.26208623990048718</c:v>
                </c:pt>
                <c:pt idx="13">
                  <c:v>0.32802030583455322</c:v>
                </c:pt>
                <c:pt idx="14">
                  <c:v>0.38516316297741043</c:v>
                </c:pt>
                <c:pt idx="15">
                  <c:v>0.43516316297741053</c:v>
                </c:pt>
                <c:pt idx="16">
                  <c:v>0.47928081003623407</c:v>
                </c:pt>
                <c:pt idx="17">
                  <c:v>0.51849649631074402</c:v>
                </c:pt>
                <c:pt idx="18">
                  <c:v>0.55358421560898963</c:v>
                </c:pt>
                <c:pt idx="19">
                  <c:v>0.58516316297741078</c:v>
                </c:pt>
                <c:pt idx="20">
                  <c:v>0.61373459154883936</c:v>
                </c:pt>
                <c:pt idx="21">
                  <c:v>0.63970861752286534</c:v>
                </c:pt>
                <c:pt idx="22">
                  <c:v>0.66342403254262827</c:v>
                </c:pt>
                <c:pt idx="23">
                  <c:v>0.68516316297741087</c:v>
                </c:pt>
                <c:pt idx="24">
                  <c:v>0.70516316297741088</c:v>
                </c:pt>
                <c:pt idx="25">
                  <c:v>0.72362470143894941</c:v>
                </c:pt>
                <c:pt idx="26">
                  <c:v>0.74071871853296656</c:v>
                </c:pt>
                <c:pt idx="27">
                  <c:v>0.75659173440598237</c:v>
                </c:pt>
                <c:pt idx="28">
                  <c:v>0.77137005952913529</c:v>
                </c:pt>
                <c:pt idx="29">
                  <c:v>0.78516316297741107</c:v>
                </c:pt>
                <c:pt idx="30">
                  <c:v>0.79806638878386271</c:v>
                </c:pt>
                <c:pt idx="31">
                  <c:v>0.81016316297741109</c:v>
                </c:pt>
                <c:pt idx="32">
                  <c:v>0.82152679934104744</c:v>
                </c:pt>
                <c:pt idx="33">
                  <c:v>0.83222198650682278</c:v>
                </c:pt>
                <c:pt idx="34">
                  <c:v>0.84230602012026834</c:v>
                </c:pt>
                <c:pt idx="35">
                  <c:v>0.85182982964407783</c:v>
                </c:pt>
                <c:pt idx="36">
                  <c:v>0.86083883865308675</c:v>
                </c:pt>
                <c:pt idx="37">
                  <c:v>0.86937368929320069</c:v>
                </c:pt>
                <c:pt idx="38">
                  <c:v>0.8774708552851036</c:v>
                </c:pt>
                <c:pt idx="39">
                  <c:v>0.88516316297741116</c:v>
                </c:pt>
                <c:pt idx="40">
                  <c:v>0.89248023614814298</c:v>
                </c:pt>
                <c:pt idx="41">
                  <c:v>0.8994488772631255</c:v>
                </c:pt>
                <c:pt idx="42">
                  <c:v>0.90609339553555079</c:v>
                </c:pt>
                <c:pt idx="43">
                  <c:v>0.9124358902501386</c:v>
                </c:pt>
                <c:pt idx="44">
                  <c:v>0.91849649631074459</c:v>
                </c:pt>
                <c:pt idx="45">
                  <c:v>0.92429359776001985</c:v>
                </c:pt>
                <c:pt idx="46">
                  <c:v>0.92984401404124106</c:v>
                </c:pt>
                <c:pt idx="47">
                  <c:v>0.9351631629774112</c:v>
                </c:pt>
                <c:pt idx="48">
                  <c:v>0.94026520379373768</c:v>
                </c:pt>
                <c:pt idx="49">
                  <c:v>0.94516316297741088</c:v>
                </c:pt>
                <c:pt idx="50">
                  <c:v>0.94986904533035199</c:v>
                </c:pt>
                <c:pt idx="51">
                  <c:v>0.95439393220817992</c:v>
                </c:pt>
                <c:pt idx="52">
                  <c:v>0.95874806863778794</c:v>
                </c:pt>
                <c:pt idx="53">
                  <c:v>0.96294094075518843</c:v>
                </c:pt>
                <c:pt idx="54">
                  <c:v>0.96698134479559228</c:v>
                </c:pt>
                <c:pt idx="55">
                  <c:v>0.97087744869169612</c:v>
                </c:pt>
                <c:pt idx="56">
                  <c:v>0.97463684718793653</c:v>
                </c:pt>
                <c:pt idx="57">
                  <c:v>0.97826661125327241</c:v>
                </c:pt>
                <c:pt idx="58">
                  <c:v>0.98177333246893539</c:v>
                </c:pt>
                <c:pt idx="59">
                  <c:v>0.98516316297741002</c:v>
                </c:pt>
                <c:pt idx="60">
                  <c:v>0.98844185150200015</c:v>
                </c:pt>
                <c:pt idx="61">
                  <c:v>0.99161477588063562</c:v>
                </c:pt>
                <c:pt idx="62">
                  <c:v>0.99468697250121929</c:v>
                </c:pt>
                <c:pt idx="63">
                  <c:v>0.99766316297740976</c:v>
                </c:pt>
                <c:pt idx="64">
                  <c:v>1.0005477783620251</c:v>
                </c:pt>
                <c:pt idx="65">
                  <c:v>1.0033449811592279</c:v>
                </c:pt>
                <c:pt idx="66">
                  <c:v>1.0060586853654694</c:v>
                </c:pt>
                <c:pt idx="67">
                  <c:v>1.0086925747421154</c:v>
                </c:pt>
                <c:pt idx="68">
                  <c:v>1.0112501194991486</c:v>
                </c:pt>
                <c:pt idx="69">
                  <c:v>1.013734591548838</c:v>
                </c:pt>
                <c:pt idx="70">
                  <c:v>1.0161490784703671</c:v>
                </c:pt>
                <c:pt idx="71">
                  <c:v>1.0184964963107426</c:v>
                </c:pt>
                <c:pt idx="72">
                  <c:v>1.0207796013335737</c:v>
                </c:pt>
                <c:pt idx="73">
                  <c:v>1.0230010008152468</c:v>
                </c:pt>
                <c:pt idx="74">
                  <c:v>1.0251631629774092</c:v>
                </c:pt>
                <c:pt idx="75">
                  <c:v>1.027268426135304</c:v>
                </c:pt>
                <c:pt idx="76">
                  <c:v>1.0293190071332532</c:v>
                </c:pt>
                <c:pt idx="77">
                  <c:v>1.0313170091312551</c:v>
                </c:pt>
                <c:pt idx="78">
                  <c:v>1.0332644288001938</c:v>
                </c:pt>
                <c:pt idx="79">
                  <c:v>1.035163162977409</c:v>
                </c:pt>
                <c:pt idx="80">
                  <c:v>1.0370150148292607</c:v>
                </c:pt>
                <c:pt idx="81">
                  <c:v>1.0388216995627748</c:v>
                </c:pt>
                <c:pt idx="82">
                  <c:v>1.0405848497243966</c:v>
                </c:pt>
                <c:pt idx="83">
                  <c:v>1.0423060201202659</c:v>
                </c:pt>
                <c:pt idx="84">
                  <c:v>1.0439866923891734</c:v>
                </c:pt>
                <c:pt idx="85">
                  <c:v>1.0456282792564784</c:v>
                </c:pt>
                <c:pt idx="86">
                  <c:v>1.0472321284946502</c:v>
                </c:pt>
                <c:pt idx="87">
                  <c:v>1.0487995266137722</c:v>
                </c:pt>
                <c:pt idx="88">
                  <c:v>1.0503317023032512</c:v>
                </c:pt>
                <c:pt idx="89">
                  <c:v>1.0518298296440751</c:v>
                </c:pt>
                <c:pt idx="90">
                  <c:v>1.0532950311092768</c:v>
                </c:pt>
                <c:pt idx="91">
                  <c:v>1.0547283803687129</c:v>
                </c:pt>
                <c:pt idx="92">
                  <c:v>1.0561309049128922</c:v>
                </c:pt>
                <c:pt idx="93">
                  <c:v>1.0575035885093234</c:v>
                </c:pt>
                <c:pt idx="94">
                  <c:v>1.058847373503724</c:v>
                </c:pt>
                <c:pt idx="95">
                  <c:v>1.0601631629774084</c:v>
                </c:pt>
                <c:pt idx="96">
                  <c:v>1.0614518227712229</c:v>
                </c:pt>
                <c:pt idx="97">
                  <c:v>1.0627141833855716</c:v>
                </c:pt>
                <c:pt idx="98">
                  <c:v>1.0639510417652871</c:v>
                </c:pt>
                <c:pt idx="99">
                  <c:v>1.0651631629774083</c:v>
                </c:pt>
                <c:pt idx="100">
                  <c:v>1.0663512817892895</c:v>
                </c:pt>
                <c:pt idx="101">
                  <c:v>1.0675161041538788</c:v>
                </c:pt>
                <c:pt idx="102">
                  <c:v>1.068658308608476</c:v>
                </c:pt>
                <c:pt idx="103">
                  <c:v>1.0697785475927928</c:v>
                </c:pt>
                <c:pt idx="104">
                  <c:v>1.0708774486916939</c:v>
                </c:pt>
                <c:pt idx="105">
                  <c:v>1.0719556158075967</c:v>
                </c:pt>
                <c:pt idx="106">
                  <c:v>1.0730136302671278</c:v>
                </c:pt>
                <c:pt idx="107">
                  <c:v>1.074052051866297</c:v>
                </c:pt>
                <c:pt idx="108">
                  <c:v>1.0750714198581419</c:v>
                </c:pt>
                <c:pt idx="109">
                  <c:v>1.0760722538864991</c:v>
                </c:pt>
                <c:pt idx="110">
                  <c:v>1.0770550548692999</c:v>
                </c:pt>
                <c:pt idx="111">
                  <c:v>1.0780203058345508</c:v>
                </c:pt>
                <c:pt idx="112">
                  <c:v>1.0789684727119213</c:v>
                </c:pt>
                <c:pt idx="113">
                  <c:v>1.0799000050826713</c:v>
                </c:pt>
                <c:pt idx="114">
                  <c:v>1.0808153368904512</c:v>
                </c:pt>
                <c:pt idx="115">
                  <c:v>1.081714887115339</c:v>
                </c:pt>
                <c:pt idx="116">
                  <c:v>1.0825990604133053</c:v>
                </c:pt>
                <c:pt idx="117">
                  <c:v>1.0834682477231705</c:v>
                </c:pt>
                <c:pt idx="118">
                  <c:v>1.0843228268429541</c:v>
                </c:pt>
                <c:pt idx="119">
                  <c:v>1.0851631629774077</c:v>
                </c:pt>
                <c:pt idx="120">
                  <c:v>1.0859896092583994</c:v>
                </c:pt>
                <c:pt idx="121">
                  <c:v>1.086802507239703</c:v>
                </c:pt>
                <c:pt idx="122">
                  <c:v>1.0876021873676518</c:v>
                </c:pt>
                <c:pt idx="123">
                  <c:v>1.0883889694290205</c:v>
                </c:pt>
                <c:pt idx="124">
                  <c:v>1.0891631629774077</c:v>
                </c:pt>
                <c:pt idx="125">
                  <c:v>1.0899250677393124</c:v>
                </c:pt>
                <c:pt idx="126">
                  <c:v>1.0906749740010298</c:v>
                </c:pt>
                <c:pt idx="127">
                  <c:v>1.0914131629774078</c:v>
                </c:pt>
                <c:pt idx="128">
                  <c:v>1.0921399071634541</c:v>
                </c:pt>
                <c:pt idx="129">
                  <c:v>1.0928554706697153</c:v>
                </c:pt>
                <c:pt idx="130">
                  <c:v>1.0935601095422931</c:v>
                </c:pt>
                <c:pt idx="131">
                  <c:v>1.0942540720683167</c:v>
                </c:pt>
                <c:pt idx="132">
                  <c:v>1.0949375990676331</c:v>
                </c:pt>
                <c:pt idx="133">
                  <c:v>1.0956109241714376</c:v>
                </c:pt>
                <c:pt idx="134">
                  <c:v>1.0962742740885187</c:v>
                </c:pt>
                <c:pt idx="135">
                  <c:v>1.0969278688597606</c:v>
                </c:pt>
                <c:pt idx="136">
                  <c:v>1.097571922101495</c:v>
                </c:pt>
                <c:pt idx="137">
                  <c:v>1.0982066412382772</c:v>
                </c:pt>
                <c:pt idx="138">
                  <c:v>1.0988322277256088</c:v>
                </c:pt>
                <c:pt idx="139">
                  <c:v>1.0994488772631219</c:v>
                </c:pt>
                <c:pt idx="140">
                  <c:v>1.1000567799986842</c:v>
                </c:pt>
                <c:pt idx="141">
                  <c:v>1.1006561207238863</c:v>
                </c:pt>
                <c:pt idx="142">
                  <c:v>1.1012470790613236</c:v>
                </c:pt>
                <c:pt idx="143">
                  <c:v>1.1018298296440741</c:v>
                </c:pt>
                <c:pt idx="144">
                  <c:v>1.1024045422877522</c:v>
                </c:pt>
                <c:pt idx="145">
                  <c:v>1.1029713821554896</c:v>
                </c:pt>
                <c:pt idx="146">
                  <c:v>1.103530509916183</c:v>
                </c:pt>
                <c:pt idx="147">
                  <c:v>1.1040820818963262</c:v>
                </c:pt>
                <c:pt idx="148">
                  <c:v>1.1046262502257296</c:v>
                </c:pt>
                <c:pt idx="149">
                  <c:v>1.1051631629774075</c:v>
                </c:pt>
                <c:pt idx="150">
                  <c:v>1.1056929643019107</c:v>
                </c:pt>
                <c:pt idx="151">
                  <c:v>1.1062157945563547</c:v>
                </c:pt>
                <c:pt idx="152">
                  <c:v>1.1067317904283878</c:v>
                </c:pt>
                <c:pt idx="153">
                  <c:v>1.1072410850553294</c:v>
                </c:pt>
                <c:pt idx="154">
                  <c:v>1.1077438081386977</c:v>
                </c:pt>
                <c:pt idx="155">
                  <c:v>1.1082400860543304</c:v>
                </c:pt>
                <c:pt idx="156">
                  <c:v>1.1087300419582991</c:v>
                </c:pt>
                <c:pt idx="157">
                  <c:v>1.1092137958887998</c:v>
                </c:pt>
                <c:pt idx="158">
                  <c:v>1.1096914648641996</c:v>
                </c:pt>
                <c:pt idx="159">
                  <c:v>1.1101631629774071</c:v>
                </c:pt>
                <c:pt idx="160">
                  <c:v>1.1106290014867242</c:v>
                </c:pt>
                <c:pt idx="161">
                  <c:v>1.1110890889033331</c:v>
                </c:pt>
                <c:pt idx="162">
                  <c:v>1.1115435310755668</c:v>
                </c:pt>
                <c:pt idx="163">
                  <c:v>1.1119924312700902</c:v>
                </c:pt>
                <c:pt idx="164">
                  <c:v>1.1124358902501346</c:v>
                </c:pt>
                <c:pt idx="165">
                  <c:v>1.1128740063509011</c:v>
                </c:pt>
                <c:pt idx="166">
                  <c:v>1.1133068755522575</c:v>
                </c:pt>
                <c:pt idx="167">
                  <c:v>1.1137345915488357</c:v>
                </c:pt>
                <c:pt idx="168">
                  <c:v>1.1141572458176439</c:v>
                </c:pt>
                <c:pt idx="169">
                  <c:v>1.1145749276832895</c:v>
                </c:pt>
                <c:pt idx="170">
                  <c:v>1.1149877243809159</c:v>
                </c:pt>
                <c:pt idx="171">
                  <c:v>1.1153957211169421</c:v>
                </c:pt>
                <c:pt idx="172">
                  <c:v>1.1157990011276961</c:v>
                </c:pt>
                <c:pt idx="173">
                  <c:v>1.1161976457360279</c:v>
                </c:pt>
                <c:pt idx="174">
                  <c:v>1.1165917344059786</c:v>
                </c:pt>
                <c:pt idx="175">
                  <c:v>1.116981344795589</c:v>
                </c:pt>
                <c:pt idx="176">
                  <c:v>1.1173665528079157</c:v>
                </c:pt>
                <c:pt idx="177">
                  <c:v>1.1177474326403283</c:v>
                </c:pt>
                <c:pt idx="178">
                  <c:v>1.1181240568321555</c:v>
                </c:pt>
                <c:pt idx="179">
                  <c:v>1.1184964963107404</c:v>
                </c:pt>
                <c:pt idx="180">
                  <c:v>1.1188648204359706</c:v>
                </c:pt>
                <c:pt idx="181">
                  <c:v>1.1192290970433412</c:v>
                </c:pt>
                <c:pt idx="182">
                  <c:v>1.1195893924856037</c:v>
                </c:pt>
                <c:pt idx="183">
                  <c:v>1.119945771673059</c:v>
                </c:pt>
                <c:pt idx="184">
                  <c:v>1.1202982981125422</c:v>
                </c:pt>
                <c:pt idx="185">
                  <c:v>1.1206470339451491</c:v>
                </c:pt>
                <c:pt idx="186">
                  <c:v>1.1209920399827547</c:v>
                </c:pt>
                <c:pt idx="187">
                  <c:v>1.1213333757433648</c:v>
                </c:pt>
                <c:pt idx="188">
                  <c:v>1.1216710994853436</c:v>
                </c:pt>
                <c:pt idx="189">
                  <c:v>1.122005268240565</c:v>
                </c:pt>
                <c:pt idx="190">
                  <c:v>1.1223359378465172</c:v>
                </c:pt>
                <c:pt idx="191">
                  <c:v>1.1226631629774071</c:v>
                </c:pt>
                <c:pt idx="192">
                  <c:v>1.1229869971742983</c:v>
                </c:pt>
                <c:pt idx="193">
                  <c:v>1.1233074928743143</c:v>
                </c:pt>
                <c:pt idx="194">
                  <c:v>1.1236247014389456</c:v>
                </c:pt>
                <c:pt idx="195">
                  <c:v>1.1239386731814889</c:v>
                </c:pt>
                <c:pt idx="196">
                  <c:v>1.1242494573936506</c:v>
                </c:pt>
                <c:pt idx="197">
                  <c:v>1.1245571023713463</c:v>
                </c:pt>
                <c:pt idx="198">
                  <c:v>1.1248616554397188</c:v>
                </c:pt>
                <c:pt idx="199">
                  <c:v>1.125163162977407</c:v>
                </c:pt>
                <c:pt idx="200">
                  <c:v>1.1254616704400937</c:v>
                </c:pt>
                <c:pt idx="201">
                  <c:v>1.1257572223833476</c:v>
                </c:pt>
                <c:pt idx="202">
                  <c:v>1.1260498624847961</c:v>
                </c:pt>
                <c:pt idx="203">
                  <c:v>1.1263396335656424</c:v>
                </c:pt>
                <c:pt idx="204">
                  <c:v>1.1266265776115534</c:v>
                </c:pt>
                <c:pt idx="205">
                  <c:v>1.1269107357929409</c:v>
                </c:pt>
                <c:pt idx="206">
                  <c:v>1.1271921484846534</c:v>
                </c:pt>
                <c:pt idx="207">
                  <c:v>1.1274708552850994</c:v>
                </c:pt>
                <c:pt idx="208">
                  <c:v>1.1277468950348233</c:v>
                </c:pt>
                <c:pt idx="209">
                  <c:v>1.1280203058345499</c:v>
                </c:pt>
                <c:pt idx="210">
                  <c:v>1.128291125062715</c:v>
                </c:pt>
                <c:pt idx="211">
                  <c:v>1.1285593893925012</c:v>
                </c:pt>
                <c:pt idx="212">
                  <c:v>1.1288251348083929</c:v>
                </c:pt>
                <c:pt idx="213">
                  <c:v>1.1290883966222669</c:v>
                </c:pt>
                <c:pt idx="214">
                  <c:v>1.1293492094890347</c:v>
                </c:pt>
                <c:pt idx="215">
                  <c:v>1.1296076074218513</c:v>
                </c:pt>
                <c:pt idx="216">
                  <c:v>1.1298636238069002</c:v>
                </c:pt>
                <c:pt idx="217">
                  <c:v>1.1301172914177737</c:v>
                </c:pt>
                <c:pt idx="218">
                  <c:v>1.1303686424294619</c:v>
                </c:pt>
                <c:pt idx="219">
                  <c:v>1.1306177084319524</c:v>
                </c:pt>
                <c:pt idx="220">
                  <c:v>1.1308645204434702</c:v>
                </c:pt>
                <c:pt idx="221">
                  <c:v>1.1311091089233529</c:v>
                </c:pt>
                <c:pt idx="222">
                  <c:v>1.1313515037845818</c:v>
                </c:pt>
                <c:pt idx="223">
                  <c:v>1.1315917344059783</c:v>
                </c:pt>
                <c:pt idx="224">
                  <c:v>1.1318298296440736</c:v>
                </c:pt>
                <c:pt idx="225">
                  <c:v>1.1320658178446636</c:v>
                </c:pt>
                <c:pt idx="226">
                  <c:v>1.1322997268540589</c:v>
                </c:pt>
                <c:pt idx="227">
                  <c:v>1.1325315840300385</c:v>
                </c:pt>
                <c:pt idx="228">
                  <c:v>1.1327614162525161</c:v>
                </c:pt>
                <c:pt idx="229">
                  <c:v>1.1329892499339285</c:v>
                </c:pt>
                <c:pt idx="230">
                  <c:v>1.1332151110293549</c:v>
                </c:pt>
                <c:pt idx="231">
                  <c:v>1.1334390250463726</c:v>
                </c:pt>
                <c:pt idx="232">
                  <c:v>1.1336610170546599</c:v>
                </c:pt>
                <c:pt idx="233">
                  <c:v>1.1338811116953555</c:v>
                </c:pt>
                <c:pt idx="234">
                  <c:v>1.134099333190173</c:v>
                </c:pt>
                <c:pt idx="235">
                  <c:v>1.1343157053502881</c:v>
                </c:pt>
                <c:pt idx="236">
                  <c:v>1.1345302515850018</c:v>
                </c:pt>
                <c:pt idx="237">
                  <c:v>1.1347429949101799</c:v>
                </c:pt>
                <c:pt idx="238">
                  <c:v>1.1349539579564862</c:v>
                </c:pt>
                <c:pt idx="239">
                  <c:v>1.1351631629774068</c:v>
                </c:pt>
                <c:pt idx="240">
                  <c:v>1.1353706318570749</c:v>
                </c:pt>
                <c:pt idx="241">
                  <c:v>1.1355763861179025</c:v>
                </c:pt>
                <c:pt idx="242">
                  <c:v>1.1357804469280242</c:v>
                </c:pt>
                <c:pt idx="243">
                  <c:v>1.1359828351085544</c:v>
                </c:pt>
                <c:pt idx="244">
                  <c:v>1.136183571140672</c:v>
                </c:pt>
                <c:pt idx="245">
                  <c:v>1.1363826751725288</c:v>
                </c:pt>
                <c:pt idx="246">
                  <c:v>1.1365801670259899</c:v>
                </c:pt>
                <c:pt idx="247">
                  <c:v>1.1367760662032131</c:v>
                </c:pt>
                <c:pt idx="248">
                  <c:v>1.1369703918930694</c:v>
                </c:pt>
                <c:pt idx="249">
                  <c:v>1.1371631629774068</c:v>
                </c:pt>
                <c:pt idx="250">
                  <c:v>1.1373543980371676</c:v>
                </c:pt>
                <c:pt idx="251">
                  <c:v>1.137544115358359</c:v>
                </c:pt>
                <c:pt idx="252">
                  <c:v>1.1377323329378812</c:v>
                </c:pt>
                <c:pt idx="253">
                  <c:v>1.1379190684892178</c:v>
                </c:pt>
                <c:pt idx="254">
                  <c:v>1.1381043394479948</c:v>
                </c:pt>
                <c:pt idx="255">
                  <c:v>1.1382881629774069</c:v>
                </c:pt>
                <c:pt idx="256">
                  <c:v>1.1384705559735155</c:v>
                </c:pt>
                <c:pt idx="257">
                  <c:v>1.13865153507043</c:v>
                </c:pt>
                <c:pt idx="258">
                  <c:v>1.1388311166453604</c:v>
                </c:pt>
                <c:pt idx="259">
                  <c:v>1.1390093168235604</c:v>
                </c:pt>
                <c:pt idx="260">
                  <c:v>1.1391861514831538</c:v>
                </c:pt>
                <c:pt idx="261">
                  <c:v>1.1393616362598495</c:v>
                </c:pt>
                <c:pt idx="262">
                  <c:v>1.1395357865515512</c:v>
                </c:pt>
                <c:pt idx="263">
                  <c:v>1.1397086175228612</c:v>
                </c:pt>
                <c:pt idx="264">
                  <c:v>1.1398801441094821</c:v>
                </c:pt>
                <c:pt idx="265">
                  <c:v>1.1400503810225195</c:v>
                </c:pt>
                <c:pt idx="266">
                  <c:v>1.1402193427526877</c:v>
                </c:pt>
                <c:pt idx="267">
                  <c:v>1.1403870435744217</c:v>
                </c:pt>
                <c:pt idx="268">
                  <c:v>1.1405534975498974</c:v>
                </c:pt>
                <c:pt idx="269">
                  <c:v>1.1407187185329621</c:v>
                </c:pt>
                <c:pt idx="270">
                  <c:v>1.1408827201729788</c:v>
                </c:pt>
                <c:pt idx="271">
                  <c:v>1.1410455159185831</c:v>
                </c:pt>
                <c:pt idx="272">
                  <c:v>1.1412071190213626</c:v>
                </c:pt>
                <c:pt idx="273">
                  <c:v>1.1413675425394505</c:v>
                </c:pt>
                <c:pt idx="274">
                  <c:v>1.141526799341043</c:v>
                </c:pt>
                <c:pt idx="275">
                  <c:v>1.1416849021078415</c:v>
                </c:pt>
                <c:pt idx="276">
                  <c:v>1.1418418633384175</c:v>
                </c:pt>
                <c:pt idx="277">
                  <c:v>1.1419976953515072</c:v>
                </c:pt>
                <c:pt idx="278">
                  <c:v>1.1421524102892346</c:v>
                </c:pt>
                <c:pt idx="279">
                  <c:v>1.1423060201202637</c:v>
                </c:pt>
                <c:pt idx="280">
                  <c:v>1.142458536642887</c:v>
                </c:pt>
                <c:pt idx="281">
                  <c:v>1.1426099714880449</c:v>
                </c:pt>
                <c:pt idx="282">
                  <c:v>1.1427603361222829</c:v>
                </c:pt>
                <c:pt idx="283">
                  <c:v>1.1429096418506461</c:v>
                </c:pt>
                <c:pt idx="284">
                  <c:v>1.1430578998195118</c:v>
                </c:pt>
                <c:pt idx="285">
                  <c:v>1.1432051210193646</c:v>
                </c:pt>
                <c:pt idx="286">
                  <c:v>1.1433513162875111</c:v>
                </c:pt>
                <c:pt idx="287">
                  <c:v>1.1434964963107399</c:v>
                </c:pt>
                <c:pt idx="288">
                  <c:v>1.1436406716279257</c:v>
                </c:pt>
                <c:pt idx="289">
                  <c:v>1.143783852632579</c:v>
                </c:pt>
                <c:pt idx="290">
                  <c:v>1.1439260495753447</c:v>
                </c:pt>
                <c:pt idx="291">
                  <c:v>1.1440672725664478</c:v>
                </c:pt>
                <c:pt idx="292">
                  <c:v>1.1442075315780891</c:v>
                </c:pt>
                <c:pt idx="293">
                  <c:v>1.1403156692257828</c:v>
                </c:pt>
                <c:pt idx="294">
                  <c:v>1.1364501923809496</c:v>
                </c:pt>
                <c:pt idx="295">
                  <c:v>1.1326108336229057</c:v>
                </c:pt>
                <c:pt idx="296">
                  <c:v>1.128797329132593</c:v>
                </c:pt>
                <c:pt idx="297">
                  <c:v>1.1250094186321482</c:v>
                </c:pt>
                <c:pt idx="298">
                  <c:v>1.1212468453256861</c:v>
                </c:pt>
                <c:pt idx="299">
                  <c:v>1.117509355841267</c:v>
                </c:pt>
                <c:pt idx="300">
                  <c:v>1.1137967001740203</c:v>
                </c:pt>
                <c:pt idx="301">
                  <c:v>1.1101086316303976</c:v>
                </c:pt>
                <c:pt idx="302">
                  <c:v>1.1064449067735318</c:v>
                </c:pt>
                <c:pt idx="303">
                  <c:v>1.1028052853696715</c:v>
                </c:pt>
                <c:pt idx="304">
                  <c:v>1.0991895303356725</c:v>
                </c:pt>
                <c:pt idx="305">
                  <c:v>1.0955974076875168</c:v>
                </c:pt>
                <c:pt idx="306">
                  <c:v>1.0920286864898376</c:v>
                </c:pt>
                <c:pt idx="307">
                  <c:v>1.0884831388064289</c:v>
                </c:pt>
                <c:pt idx="308">
                  <c:v>1.0849605396517157</c:v>
                </c:pt>
                <c:pt idx="309">
                  <c:v>1.0814606669431617</c:v>
                </c:pt>
                <c:pt idx="310">
                  <c:v>1.0779833014545985</c:v>
                </c:pt>
                <c:pt idx="311">
                  <c:v>1.074528226770449</c:v>
                </c:pt>
                <c:pt idx="312">
                  <c:v>1.0710952292408311</c:v>
                </c:pt>
                <c:pt idx="313">
                  <c:v>1.0676840979375162</c:v>
                </c:pt>
                <c:pt idx="314">
                  <c:v>1.0642946246107305</c:v>
                </c:pt>
                <c:pt idx="315">
                  <c:v>1.0609266036467726</c:v>
                </c:pt>
                <c:pt idx="316">
                  <c:v>1.0575798320264356</c:v>
                </c:pt>
                <c:pt idx="317">
                  <c:v>1.0542541092842141</c:v>
                </c:pt>
                <c:pt idx="318">
                  <c:v>1.0509492374682763</c:v>
                </c:pt>
                <c:pt idx="319">
                  <c:v>1.0476650211011878</c:v>
                </c:pt>
                <c:pt idx="320">
                  <c:v>1.0444012671413712</c:v>
                </c:pt>
                <c:pt idx="321">
                  <c:v>1.04115778494528</c:v>
                </c:pt>
                <c:pt idx="322">
                  <c:v>1.037934386230279</c:v>
                </c:pt>
                <c:pt idx="323">
                  <c:v>1.0347308850382102</c:v>
                </c:pt>
                <c:pt idx="324">
                  <c:v>1.0315470976996313</c:v>
                </c:pt>
                <c:pt idx="325">
                  <c:v>1.0283828427987121</c:v>
                </c:pt>
                <c:pt idx="326">
                  <c:v>1.0252379411387771</c:v>
                </c:pt>
                <c:pt idx="327">
                  <c:v>1.0221122157084761</c:v>
                </c:pt>
                <c:pt idx="328">
                  <c:v>1.0190054916485718</c:v>
                </c:pt>
                <c:pt idx="329">
                  <c:v>1.0159175962193336</c:v>
                </c:pt>
                <c:pt idx="330">
                  <c:v>1.01284835876852</c:v>
                </c:pt>
                <c:pt idx="331">
                  <c:v>1.00979761069994</c:v>
                </c:pt>
                <c:pt idx="332">
                  <c:v>1.006765185442583</c:v>
                </c:pt>
                <c:pt idx="333">
                  <c:v>1.0037509184202997</c:v>
                </c:pt>
                <c:pt idx="334">
                  <c:v>1.0007546470220301</c:v>
                </c:pt>
                <c:pt idx="335">
                  <c:v>0.99777621057255994</c:v>
                </c:pt>
                <c:pt idx="336">
                  <c:v>0.99481545030379859</c:v>
                </c:pt>
                <c:pt idx="337">
                  <c:v>0.99187220932656839</c:v>
                </c:pt>
                <c:pt idx="338">
                  <c:v>0.98894633260289122</c:v>
                </c:pt>
                <c:pt idx="339">
                  <c:v>0.98603766691876515</c:v>
                </c:pt>
                <c:pt idx="340">
                  <c:v>0.98314606085741962</c:v>
                </c:pt>
                <c:pt idx="341">
                  <c:v>0.98027136477304133</c:v>
                </c:pt>
                <c:pt idx="342">
                  <c:v>0.97741343076495668</c:v>
                </c:pt>
                <c:pt idx="343">
                  <c:v>0.97457211265226773</c:v>
                </c:pt>
                <c:pt idx="344">
                  <c:v>0.97174726594892791</c:v>
                </c:pt>
                <c:pt idx="345">
                  <c:v>0.96893874783924894</c:v>
                </c:pt>
                <c:pt idx="346">
                  <c:v>0.9661464171538332</c:v>
                </c:pt>
                <c:pt idx="347">
                  <c:v>0.96337013434591989</c:v>
                </c:pt>
                <c:pt idx="348">
                  <c:v>0.96060976146813792</c:v>
                </c:pt>
                <c:pt idx="349">
                  <c:v>0.95786516214965745</c:v>
                </c:pt>
                <c:pt idx="350">
                  <c:v>0.95513620157373258</c:v>
                </c:pt>
                <c:pt idx="351">
                  <c:v>0.95242274645562541</c:v>
                </c:pt>
              </c:numCache>
            </c:numRef>
          </c:val>
          <c:extLst>
            <c:ext xmlns:c16="http://schemas.microsoft.com/office/drawing/2014/chart" uri="{C3380CC4-5D6E-409C-BE32-E72D297353CC}">
              <c16:uniqueId val="{00000000-FC7F-460A-B735-934C9B8FC3E3}"/>
            </c:ext>
          </c:extLst>
        </c:ser>
        <c:dLbls>
          <c:showLegendKey val="0"/>
          <c:showVal val="0"/>
          <c:showCatName val="0"/>
          <c:showSerName val="0"/>
          <c:showPercent val="0"/>
          <c:showBubbleSize val="0"/>
        </c:dLbls>
        <c:axId val="130276448"/>
        <c:axId val="17830416"/>
      </c:areaChart>
      <c:catAx>
        <c:axId val="13027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0416"/>
        <c:crosses val="autoZero"/>
        <c:auto val="1"/>
        <c:lblAlgn val="ctr"/>
        <c:lblOffset val="100"/>
        <c:noMultiLvlLbl val="0"/>
      </c:catAx>
      <c:valAx>
        <c:axId val="17830416"/>
        <c:scaling>
          <c:orientation val="minMax"/>
          <c:max val="1.2"/>
          <c:min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764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a:t>
            </a:r>
            <a:r>
              <a:rPr lang="en-US" baseline="0"/>
              <a:t> Interest Comparison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'Interest Chart'!$D$4</c:f>
              <c:strCache>
                <c:ptCount val="1"/>
                <c:pt idx="0">
                  <c:v>Cumulative Interest Current Loan</c:v>
                </c:pt>
              </c:strCache>
            </c:strRef>
          </c:tx>
          <c:spPr>
            <a:ln w="28575" cap="rnd">
              <a:solidFill>
                <a:srgbClr val="529136"/>
              </a:solidFill>
              <a:round/>
            </a:ln>
            <a:effectLst/>
          </c:spPr>
          <c:marker>
            <c:symbol val="none"/>
          </c:marker>
          <c:dLbls>
            <c:dLbl>
              <c:idx val="358"/>
              <c:layout>
                <c:manualLayout>
                  <c:x val="-4.269854824935952E-3"/>
                  <c:y val="-3.2992935528397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45-4F85-8538-F765F99AD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'Interest Chart'!$D$5:$D$364</c:f>
              <c:numCache>
                <c:formatCode>_("$"* #,##0.00_);_("$"* \(#,##0.00\);_("$"* "-"??_);_(@_)</c:formatCode>
                <c:ptCount val="360"/>
                <c:pt idx="0">
                  <c:v>1040</c:v>
                </c:pt>
                <c:pt idx="1">
                  <c:v>2077.896821552903</c:v>
                </c:pt>
                <c:pt idx="2">
                  <c:v>3113.6834540638856</c:v>
                </c:pt>
                <c:pt idx="3">
                  <c:v>4147.3528635694747</c:v>
                </c:pt>
                <c:pt idx="4">
                  <c:v>5178.8979926596512</c:v>
                </c:pt>
                <c:pt idx="5">
                  <c:v>6208.311760399698</c:v>
                </c:pt>
                <c:pt idx="6">
                  <c:v>7235.5870622517814</c:v>
                </c:pt>
                <c:pt idx="7">
                  <c:v>8260.7167699962738</c:v>
                </c:pt>
                <c:pt idx="8">
                  <c:v>9283.6937316528183</c:v>
                </c:pt>
                <c:pt idx="9">
                  <c:v>10304.510771401121</c:v>
                </c:pt>
                <c:pt idx="10">
                  <c:v>11323.160689501488</c:v>
                </c:pt>
                <c:pt idx="11">
                  <c:v>12339.636262215092</c:v>
                </c:pt>
                <c:pt idx="12">
                  <c:v>13353.930241723978</c:v>
                </c:pt>
                <c:pt idx="13">
                  <c:v>14366.035356050796</c:v>
                </c:pt>
                <c:pt idx="14">
                  <c:v>15375.944308978273</c:v>
                </c:pt>
                <c:pt idx="15">
                  <c:v>16383.649779968411</c:v>
                </c:pt>
                <c:pt idx="16">
                  <c:v>17389.14442408142</c:v>
                </c:pt>
                <c:pt idx="17">
                  <c:v>18392.420871894374</c:v>
                </c:pt>
                <c:pt idx="18">
                  <c:v>19393.471729419609</c:v>
                </c:pt>
                <c:pt idx="19">
                  <c:v>20392.289578022832</c:v>
                </c:pt>
                <c:pt idx="20">
                  <c:v>21388.866974340966</c:v>
                </c:pt>
                <c:pt idx="21">
                  <c:v>22383.196450199732</c:v>
                </c:pt>
                <c:pt idx="22">
                  <c:v>23375.270512530929</c:v>
                </c:pt>
                <c:pt idx="23">
                  <c:v>24365.081643289468</c:v>
                </c:pt>
                <c:pt idx="24">
                  <c:v>25352.622299370105</c:v>
                </c:pt>
                <c:pt idx="25">
                  <c:v>26337.884912523914</c:v>
                </c:pt>
                <c:pt idx="26">
                  <c:v>27320.861889274471</c:v>
                </c:pt>
                <c:pt idx="27">
                  <c:v>28301.545610833768</c:v>
                </c:pt>
                <c:pt idx="28">
                  <c:v>29279.928433017831</c:v>
                </c:pt>
                <c:pt idx="29">
                  <c:v>30256.002686162075</c:v>
                </c:pt>
                <c:pt idx="30">
                  <c:v>31229.76067503637</c:v>
                </c:pt>
                <c:pt idx="31">
                  <c:v>32201.194678759817</c:v>
                </c:pt>
                <c:pt idx="32">
                  <c:v>33170.296950715245</c:v>
                </c:pt>
                <c:pt idx="33">
                  <c:v>34137.059718463424</c:v>
                </c:pt>
                <c:pt idx="34">
                  <c:v>35101.475183657007</c:v>
                </c:pt>
                <c:pt idx="35">
                  <c:v>36063.535521954131</c:v>
                </c:pt>
                <c:pt idx="36">
                  <c:v>37023.232882931821</c:v>
                </c:pt>
                <c:pt idx="37">
                  <c:v>37980.559389999005</c:v>
                </c:pt>
                <c:pt idx="38">
                  <c:v>38935.507140309317</c:v>
                </c:pt>
                <c:pt idx="39">
                  <c:v>39888.068204673567</c:v>
                </c:pt>
                <c:pt idx="40">
                  <c:v>40838.234627471931</c:v>
                </c:pt>
                <c:pt idx="41">
                  <c:v>41785.998426565857</c:v>
                </c:pt>
                <c:pt idx="42">
                  <c:v>42731.351593209671</c:v>
                </c:pt>
                <c:pt idx="43">
                  <c:v>43674.286091961862</c:v>
                </c:pt>
                <c:pt idx="44">
                  <c:v>44614.793860596132</c:v>
                </c:pt>
                <c:pt idx="45">
                  <c:v>45552.866810012085</c:v>
                </c:pt>
                <c:pt idx="46">
                  <c:v>46488.496824145659</c:v>
                </c:pt>
                <c:pt idx="47">
                  <c:v>47421.675759879254</c:v>
                </c:pt>
                <c:pt idx="48">
                  <c:v>48352.39544695153</c:v>
                </c:pt>
                <c:pt idx="49">
                  <c:v>49280.647687866949</c:v>
                </c:pt>
                <c:pt idx="50">
                  <c:v>50206.424257804989</c:v>
                </c:pt>
                <c:pt idx="51">
                  <c:v>51129.716904529058</c:v>
                </c:pt>
                <c:pt idx="52">
                  <c:v>52050.517348295107</c:v>
                </c:pt>
                <c:pt idx="53">
                  <c:v>52968.817281759948</c:v>
                </c:pt>
                <c:pt idx="54">
                  <c:v>53884.60836988924</c:v>
                </c:pt>
                <c:pt idx="55">
                  <c:v>54797.882249865201</c:v>
                </c:pt>
                <c:pt idx="56">
                  <c:v>55708.630530993985</c:v>
                </c:pt>
                <c:pt idx="57">
                  <c:v>56616.844794612771</c:v>
                </c:pt>
                <c:pt idx="58">
                  <c:v>57522.516593996523</c:v>
                </c:pt>
                <c:pt idx="59">
                  <c:v>58425.637454264455</c:v>
                </c:pt>
                <c:pt idx="60">
                  <c:v>59326.198872286179</c:v>
                </c:pt>
                <c:pt idx="61">
                  <c:v>60224.192316587549</c:v>
                </c:pt>
                <c:pt idx="62">
                  <c:v>61119.609227256158</c:v>
                </c:pt>
                <c:pt idx="63">
                  <c:v>62012.441015846569</c:v>
                </c:pt>
                <c:pt idx="64">
                  <c:v>62902.679065285178</c:v>
                </c:pt>
                <c:pt idx="65">
                  <c:v>63790.314729774822</c:v>
                </c:pt>
                <c:pt idx="66">
                  <c:v>64675.339334698998</c:v>
                </c:pt>
                <c:pt idx="67">
                  <c:v>65557.744176525826</c:v>
                </c:pt>
                <c:pt idx="68">
                  <c:v>66437.520522711653</c:v>
                </c:pt>
                <c:pt idx="69">
                  <c:v>67314.659611604337</c:v>
                </c:pt>
                <c:pt idx="70">
                  <c:v>68189.152652346223</c:v>
                </c:pt>
                <c:pt idx="71">
                  <c:v>69060.990824776818</c:v>
                </c:pt>
                <c:pt idx="72">
                  <c:v>69930.165279335095</c:v>
                </c:pt>
                <c:pt idx="73">
                  <c:v>70796.667136961463</c:v>
                </c:pt>
                <c:pt idx="74">
                  <c:v>71660.487488999483</c:v>
                </c:pt>
                <c:pt idx="75">
                  <c:v>72521.617397097201</c:v>
                </c:pt>
                <c:pt idx="76">
                  <c:v>73380.047893108145</c:v>
                </c:pt>
                <c:pt idx="77">
                  <c:v>74235.76997899203</c:v>
                </c:pt>
                <c:pt idx="78">
                  <c:v>75088.774626715109</c:v>
                </c:pt>
                <c:pt idx="79">
                  <c:v>75939.052778150159</c:v>
                </c:pt>
                <c:pt idx="80">
                  <c:v>76786.595344976231</c:v>
                </c:pt>
                <c:pt idx="81">
                  <c:v>77631.393208577952</c:v>
                </c:pt>
                <c:pt idx="82">
                  <c:v>78473.437219944593</c:v>
                </c:pt>
                <c:pt idx="83">
                  <c:v>79312.718199568684</c:v>
                </c:pt>
                <c:pt idx="84">
                  <c:v>80149.226937344429</c:v>
                </c:pt>
                <c:pt idx="85">
                  <c:v>80982.954192465666</c:v>
                </c:pt>
                <c:pt idx="86">
                  <c:v>81813.890693323541</c:v>
                </c:pt>
                <c:pt idx="87">
                  <c:v>82642.027137403842</c:v>
                </c:pt>
                <c:pt idx="88">
                  <c:v>83467.354191183986</c:v>
                </c:pt>
                <c:pt idx="89">
                  <c:v>84289.862490029627</c:v>
                </c:pt>
                <c:pt idx="90">
                  <c:v>85109.542638090992</c:v>
                </c:pt>
                <c:pt idx="91">
                  <c:v>85926.385208198801</c:v>
                </c:pt>
                <c:pt idx="92">
                  <c:v>86740.380741759873</c:v>
                </c:pt>
                <c:pt idx="93">
                  <c:v>87551.519748652383</c:v>
                </c:pt>
                <c:pt idx="94">
                  <c:v>88359.792707120767</c:v>
                </c:pt>
                <c:pt idx="95">
                  <c:v>89165.190063670292</c:v>
                </c:pt>
                <c:pt idx="96">
                  <c:v>89967.702232961208</c:v>
                </c:pt>
                <c:pt idx="97">
                  <c:v>90767.319597702663</c:v>
                </c:pt>
                <c:pt idx="98">
                  <c:v>91564.032508546166</c:v>
                </c:pt>
                <c:pt idx="99">
                  <c:v>92357.83128397871</c:v>
                </c:pt>
                <c:pt idx="100">
                  <c:v>93148.706210215605</c:v>
                </c:pt>
                <c:pt idx="101">
                  <c:v>93936.647541092854</c:v>
                </c:pt>
                <c:pt idx="102">
                  <c:v>94721.645497959267</c:v>
                </c:pt>
                <c:pt idx="103">
                  <c:v>95503.690269568135</c:v>
                </c:pt>
                <c:pt idx="104">
                  <c:v>96282.772011968598</c:v>
                </c:pt>
                <c:pt idx="105">
                  <c:v>97058.880848396642</c:v>
                </c:pt>
                <c:pt idx="106">
                  <c:v>97832.006869165678</c:v>
                </c:pt>
                <c:pt idx="107">
                  <c:v>98602.140131556851</c:v>
                </c:pt>
                <c:pt idx="108">
                  <c:v>99369.270659708898</c:v>
                </c:pt>
                <c:pt idx="109">
                  <c:v>100133.38844450768</c:v>
                </c:pt>
                <c:pt idx="110">
                  <c:v>100894.48344347537</c:v>
                </c:pt>
                <c:pt idx="111">
                  <c:v>101652.54558065919</c:v>
                </c:pt>
                <c:pt idx="112">
                  <c:v>102407.56474651986</c:v>
                </c:pt>
                <c:pt idx="113">
                  <c:v>103159.53079781962</c:v>
                </c:pt>
                <c:pt idx="114">
                  <c:v>103908.43355750995</c:v>
                </c:pt>
                <c:pt idx="115">
                  <c:v>104654.26281461884</c:v>
                </c:pt>
                <c:pt idx="116">
                  <c:v>105397.00832413764</c:v>
                </c:pt>
                <c:pt idx="117">
                  <c:v>106136.65980690774</c:v>
                </c:pt>
                <c:pt idx="118">
                  <c:v>106873.20694950665</c:v>
                </c:pt>
                <c:pt idx="119">
                  <c:v>107606.63940413379</c:v>
                </c:pt>
                <c:pt idx="120">
                  <c:v>108336.94678849593</c:v>
                </c:pt>
                <c:pt idx="121">
                  <c:v>109064.11868569217</c:v>
                </c:pt>
                <c:pt idx="122">
                  <c:v>109788.14464409865</c:v>
                </c:pt>
                <c:pt idx="123">
                  <c:v>110509.01417725271</c:v>
                </c:pt>
                <c:pt idx="124">
                  <c:v>111226.71676373685</c:v>
                </c:pt>
                <c:pt idx="125">
                  <c:v>111941.24184706218</c:v>
                </c:pt>
                <c:pt idx="126">
                  <c:v>112652.5788355515</c:v>
                </c:pt>
                <c:pt idx="127">
                  <c:v>113360.71710222201</c:v>
                </c:pt>
                <c:pt idx="128">
                  <c:v>114065.64598466767</c:v>
                </c:pt>
                <c:pt idx="129">
                  <c:v>114767.35478494105</c:v>
                </c:pt>
                <c:pt idx="130">
                  <c:v>115465.83276943491</c:v>
                </c:pt>
                <c:pt idx="131">
                  <c:v>116161.06916876332</c:v>
                </c:pt>
                <c:pt idx="132">
                  <c:v>116853.05317764239</c:v>
                </c:pt>
                <c:pt idx="133">
                  <c:v>117541.77395477063</c:v>
                </c:pt>
                <c:pt idx="134">
                  <c:v>118227.22062270886</c:v>
                </c:pt>
                <c:pt idx="135">
                  <c:v>118909.38226775979</c:v>
                </c:pt>
                <c:pt idx="136">
                  <c:v>119588.24793984713</c:v>
                </c:pt>
                <c:pt idx="137">
                  <c:v>120263.80665239433</c:v>
                </c:pt>
                <c:pt idx="138">
                  <c:v>120936.04738220292</c:v>
                </c:pt>
                <c:pt idx="139">
                  <c:v>121604.95906933043</c:v>
                </c:pt>
                <c:pt idx="140">
                  <c:v>122270.53061696795</c:v>
                </c:pt>
                <c:pt idx="141">
                  <c:v>122932.75089131716</c:v>
                </c:pt>
                <c:pt idx="142">
                  <c:v>123591.60872146711</c:v>
                </c:pt>
                <c:pt idx="143">
                  <c:v>124247.09289927046</c:v>
                </c:pt>
                <c:pt idx="144">
                  <c:v>124899.19217921939</c:v>
                </c:pt>
                <c:pt idx="145">
                  <c:v>125547.89527832106</c:v>
                </c:pt>
                <c:pt idx="146">
                  <c:v>126193.19087597262</c:v>
                </c:pt>
                <c:pt idx="147">
                  <c:v>126835.06761383594</c:v>
                </c:pt>
                <c:pt idx="148">
                  <c:v>127473.5140957117</c:v>
                </c:pt>
                <c:pt idx="149">
                  <c:v>128108.51888741327</c:v>
                </c:pt>
                <c:pt idx="150">
                  <c:v>128740.0705166401</c:v>
                </c:pt>
                <c:pt idx="151">
                  <c:v>129368.15747285058</c:v>
                </c:pt>
                <c:pt idx="152">
                  <c:v>129992.76820713466</c:v>
                </c:pt>
                <c:pt idx="153">
                  <c:v>130613.89113208593</c:v>
                </c:pt>
                <c:pt idx="154">
                  <c:v>131231.51462167327</c:v>
                </c:pt>
                <c:pt idx="155">
                  <c:v>131845.62701111214</c:v>
                </c:pt>
                <c:pt idx="156">
                  <c:v>132456.21659673538</c:v>
                </c:pt>
                <c:pt idx="157">
                  <c:v>133063.27163586361</c:v>
                </c:pt>
                <c:pt idx="158">
                  <c:v>133666.78034667516</c:v>
                </c:pt>
                <c:pt idx="159">
                  <c:v>134266.73090807567</c:v>
                </c:pt>
                <c:pt idx="160">
                  <c:v>134863.11145956707</c:v>
                </c:pt>
                <c:pt idx="161">
                  <c:v>135455.91010111634</c:v>
                </c:pt>
                <c:pt idx="162">
                  <c:v>136045.11489302368</c:v>
                </c:pt>
                <c:pt idx="163">
                  <c:v>136630.71385579027</c:v>
                </c:pt>
                <c:pt idx="164">
                  <c:v>137212.69496998566</c:v>
                </c:pt>
                <c:pt idx="165">
                  <c:v>137791.04617611461</c:v>
                </c:pt>
                <c:pt idx="166">
                  <c:v>138365.75537448356</c:v>
                </c:pt>
                <c:pt idx="167">
                  <c:v>138936.81042506662</c:v>
                </c:pt>
                <c:pt idx="168">
                  <c:v>139504.1991473712</c:v>
                </c:pt>
                <c:pt idx="169">
                  <c:v>140067.90932030304</c:v>
                </c:pt>
                <c:pt idx="170">
                  <c:v>140627.92868203088</c:v>
                </c:pt>
                <c:pt idx="171">
                  <c:v>141184.24492985071</c:v>
                </c:pt>
                <c:pt idx="172">
                  <c:v>141736.84572004952</c:v>
                </c:pt>
                <c:pt idx="173">
                  <c:v>142285.71866776855</c:v>
                </c:pt>
                <c:pt idx="174">
                  <c:v>142830.85134686623</c:v>
                </c:pt>
                <c:pt idx="175">
                  <c:v>143372.23128978047</c:v>
                </c:pt>
                <c:pt idx="176">
                  <c:v>143909.84598739067</c:v>
                </c:pt>
                <c:pt idx="177">
                  <c:v>144443.68288887912</c:v>
                </c:pt>
                <c:pt idx="178">
                  <c:v>144973.72940159211</c:v>
                </c:pt>
                <c:pt idx="179">
                  <c:v>145499.97289090039</c:v>
                </c:pt>
                <c:pt idx="180">
                  <c:v>146022.40068005925</c:v>
                </c:pt>
                <c:pt idx="181">
                  <c:v>146541.00005006822</c:v>
                </c:pt>
                <c:pt idx="182">
                  <c:v>147055.75823953011</c:v>
                </c:pt>
                <c:pt idx="183">
                  <c:v>147566.6624445098</c:v>
                </c:pt>
                <c:pt idx="184">
                  <c:v>148073.69981839231</c:v>
                </c:pt>
                <c:pt idx="185">
                  <c:v>148576.85747174066</c:v>
                </c:pt>
                <c:pt idx="186">
                  <c:v>149076.12247215307</c:v>
                </c:pt>
                <c:pt idx="187">
                  <c:v>149571.48184411979</c:v>
                </c:pt>
                <c:pt idx="188">
                  <c:v>150062.92256887926</c:v>
                </c:pt>
                <c:pt idx="189">
                  <c:v>150550.43158427419</c:v>
                </c:pt>
                <c:pt idx="190">
                  <c:v>151033.99578460667</c:v>
                </c:pt>
                <c:pt idx="191">
                  <c:v>151513.60202049316</c:v>
                </c:pt>
                <c:pt idx="192">
                  <c:v>151989.23709871885</c:v>
                </c:pt>
                <c:pt idx="193">
                  <c:v>152460.88778209151</c:v>
                </c:pt>
                <c:pt idx="194">
                  <c:v>152928.54078929499</c:v>
                </c:pt>
                <c:pt idx="195">
                  <c:v>153392.18279474205</c:v>
                </c:pt>
                <c:pt idx="196">
                  <c:v>153851.80042842685</c:v>
                </c:pt>
                <c:pt idx="197">
                  <c:v>154307.38027577684</c:v>
                </c:pt>
                <c:pt idx="198">
                  <c:v>154758.90887750423</c:v>
                </c:pt>
                <c:pt idx="199">
                  <c:v>155206.37272945693</c:v>
                </c:pt>
                <c:pt idx="200">
                  <c:v>155649.75828246903</c:v>
                </c:pt>
                <c:pt idx="201">
                  <c:v>156089.05194221076</c:v>
                </c:pt>
                <c:pt idx="202">
                  <c:v>156524.24006903786</c:v>
                </c:pt>
                <c:pt idx="203">
                  <c:v>156955.30897784061</c:v>
                </c:pt>
                <c:pt idx="204">
                  <c:v>157382.24493789228</c:v>
                </c:pt>
                <c:pt idx="205">
                  <c:v>157805.03417269702</c:v>
                </c:pt>
                <c:pt idx="206">
                  <c:v>158223.66285983735</c:v>
                </c:pt>
                <c:pt idx="207">
                  <c:v>158638.11713082105</c:v>
                </c:pt>
                <c:pt idx="208">
                  <c:v>159048.38307092761</c:v>
                </c:pt>
                <c:pt idx="209">
                  <c:v>159454.4467190541</c:v>
                </c:pt>
                <c:pt idx="210">
                  <c:v>159856.29406756058</c:v>
                </c:pt>
                <c:pt idx="211">
                  <c:v>160253.91106211499</c:v>
                </c:pt>
                <c:pt idx="212">
                  <c:v>160647.28360153746</c:v>
                </c:pt>
                <c:pt idx="213">
                  <c:v>161036.39753764425</c:v>
                </c:pt>
                <c:pt idx="214">
                  <c:v>161421.23867509098</c:v>
                </c:pt>
                <c:pt idx="215">
                  <c:v>161801.79277121543</c:v>
                </c:pt>
                <c:pt idx="216">
                  <c:v>162178.04553587985</c:v>
                </c:pt>
                <c:pt idx="217">
                  <c:v>162549.98263131274</c:v>
                </c:pt>
                <c:pt idx="218">
                  <c:v>162917.58967194997</c:v>
                </c:pt>
                <c:pt idx="219">
                  <c:v>163280.85222427556</c:v>
                </c:pt>
                <c:pt idx="220">
                  <c:v>163639.75580666179</c:v>
                </c:pt>
                <c:pt idx="221">
                  <c:v>163994.2858892089</c:v>
                </c:pt>
                <c:pt idx="222">
                  <c:v>164344.42789358407</c:v>
                </c:pt>
                <c:pt idx="223">
                  <c:v>164690.16719286004</c:v>
                </c:pt>
                <c:pt idx="224">
                  <c:v>165031.48911135318</c:v>
                </c:pt>
                <c:pt idx="225">
                  <c:v>165368.37892446085</c:v>
                </c:pt>
                <c:pt idx="226">
                  <c:v>165700.82185849847</c:v>
                </c:pt>
                <c:pt idx="227">
                  <c:v>166028.80309053577</c:v>
                </c:pt>
                <c:pt idx="228">
                  <c:v>166352.30774823276</c:v>
                </c:pt>
                <c:pt idx="229">
                  <c:v>166671.32090967498</c:v>
                </c:pt>
                <c:pt idx="230">
                  <c:v>166985.82760320825</c:v>
                </c:pt>
                <c:pt idx="231">
                  <c:v>167295.81280727286</c:v>
                </c:pt>
                <c:pt idx="232">
                  <c:v>167601.26145023725</c:v>
                </c:pt>
                <c:pt idx="233">
                  <c:v>167902.15841023109</c:v>
                </c:pt>
                <c:pt idx="234">
                  <c:v>168198.48851497783</c:v>
                </c:pt>
                <c:pt idx="235">
                  <c:v>168490.23654162663</c:v>
                </c:pt>
                <c:pt idx="236">
                  <c:v>168777.38721658383</c:v>
                </c:pt>
                <c:pt idx="237">
                  <c:v>169059.92521534377</c:v>
                </c:pt>
                <c:pt idx="238">
                  <c:v>169337.83516231916</c:v>
                </c:pt>
                <c:pt idx="239">
                  <c:v>169611.10163067069</c:v>
                </c:pt>
                <c:pt idx="240">
                  <c:v>169879.7091421363</c:v>
                </c:pt>
                <c:pt idx="241">
                  <c:v>170143.6421668597</c:v>
                </c:pt>
                <c:pt idx="242">
                  <c:v>170402.88512321841</c:v>
                </c:pt>
                <c:pt idx="243">
                  <c:v>170657.42237765124</c:v>
                </c:pt>
                <c:pt idx="244">
                  <c:v>170907.23824448508</c:v>
                </c:pt>
                <c:pt idx="245">
                  <c:v>171152.31698576125</c:v>
                </c:pt>
                <c:pt idx="246">
                  <c:v>171392.64281106126</c:v>
                </c:pt>
                <c:pt idx="247">
                  <c:v>171628.19987733185</c:v>
                </c:pt>
                <c:pt idx="248">
                  <c:v>171858.97228870957</c:v>
                </c:pt>
                <c:pt idx="249">
                  <c:v>172084.94409634479</c:v>
                </c:pt>
                <c:pt idx="250">
                  <c:v>172306.09929822502</c:v>
                </c:pt>
                <c:pt idx="251">
                  <c:v>172522.42183899775</c:v>
                </c:pt>
                <c:pt idx="252">
                  <c:v>172733.89560979261</c:v>
                </c:pt>
                <c:pt idx="253">
                  <c:v>172940.50444804304</c:v>
                </c:pt>
                <c:pt idx="254">
                  <c:v>173142.2321373072</c:v>
                </c:pt>
                <c:pt idx="255">
                  <c:v>173339.0624070885</c:v>
                </c:pt>
                <c:pt idx="256">
                  <c:v>173530.97893265527</c:v>
                </c:pt>
                <c:pt idx="257">
                  <c:v>173717.9653348602</c:v>
                </c:pt>
                <c:pt idx="258">
                  <c:v>173900.00517995871</c:v>
                </c:pt>
                <c:pt idx="259">
                  <c:v>174077.08197942711</c:v>
                </c:pt>
                <c:pt idx="260">
                  <c:v>174249.17918977997</c:v>
                </c:pt>
                <c:pt idx="261">
                  <c:v>174416.28021238692</c:v>
                </c:pt>
                <c:pt idx="262">
                  <c:v>174578.36839328878</c:v>
                </c:pt>
                <c:pt idx="263">
                  <c:v>174735.42702301324</c:v>
                </c:pt>
                <c:pt idx="264">
                  <c:v>174887.43933638968</c:v>
                </c:pt>
                <c:pt idx="265">
                  <c:v>175034.3885123636</c:v>
                </c:pt>
                <c:pt idx="266">
                  <c:v>175176.25767381032</c:v>
                </c:pt>
                <c:pt idx="267">
                  <c:v>175313.02988734812</c:v>
                </c:pt>
                <c:pt idx="268">
                  <c:v>175444.68816315063</c:v>
                </c:pt>
                <c:pt idx="269">
                  <c:v>175571.2154547587</c:v>
                </c:pt>
                <c:pt idx="270">
                  <c:v>175692.5946588917</c:v>
                </c:pt>
                <c:pt idx="271">
                  <c:v>175808.80861525805</c:v>
                </c:pt>
                <c:pt idx="272">
                  <c:v>175919.84010636518</c:v>
                </c:pt>
                <c:pt idx="273">
                  <c:v>176025.67185732891</c:v>
                </c:pt>
                <c:pt idx="274">
                  <c:v>176126.2865356821</c:v>
                </c:pt>
                <c:pt idx="275">
                  <c:v>176221.6667511827</c:v>
                </c:pt>
                <c:pt idx="276">
                  <c:v>176311.79505562119</c:v>
                </c:pt>
                <c:pt idx="277">
                  <c:v>176396.6539426274</c:v>
                </c:pt>
                <c:pt idx="278">
                  <c:v>176476.22584747651</c:v>
                </c:pt>
                <c:pt idx="279">
                  <c:v>176550.4931468947</c:v>
                </c:pt>
                <c:pt idx="280">
                  <c:v>176619.43815886386</c:v>
                </c:pt>
                <c:pt idx="281">
                  <c:v>176683.04314242583</c:v>
                </c:pt>
                <c:pt idx="282">
                  <c:v>176741.29029748589</c:v>
                </c:pt>
                <c:pt idx="283">
                  <c:v>176794.16176461571</c:v>
                </c:pt>
                <c:pt idx="284">
                  <c:v>176841.63962485554</c:v>
                </c:pt>
                <c:pt idx="285">
                  <c:v>176883.70589951574</c:v>
                </c:pt>
                <c:pt idx="286">
                  <c:v>176920.34254997771</c:v>
                </c:pt>
                <c:pt idx="287">
                  <c:v>176951.53147749411</c:v>
                </c:pt>
                <c:pt idx="288">
                  <c:v>176977.25452298849</c:v>
                </c:pt>
                <c:pt idx="289">
                  <c:v>176997.49346685407</c:v>
                </c:pt>
                <c:pt idx="290">
                  <c:v>177012.23002875212</c:v>
                </c:pt>
                <c:pt idx="291">
                  <c:v>177021.44586740941</c:v>
                </c:pt>
                <c:pt idx="292">
                  <c:v>177025.1225804151</c:v>
                </c:pt>
                <c:pt idx="293">
                  <c:v>177025.1225804151</c:v>
                </c:pt>
                <c:pt idx="294">
                  <c:v>177025.1225804151</c:v>
                </c:pt>
                <c:pt idx="295">
                  <c:v>177025.1225804151</c:v>
                </c:pt>
                <c:pt idx="296">
                  <c:v>177025.1225804151</c:v>
                </c:pt>
                <c:pt idx="297">
                  <c:v>177025.1225804151</c:v>
                </c:pt>
                <c:pt idx="298">
                  <c:v>177025.1225804151</c:v>
                </c:pt>
                <c:pt idx="299">
                  <c:v>177025.1225804151</c:v>
                </c:pt>
                <c:pt idx="300">
                  <c:v>177025.1225804151</c:v>
                </c:pt>
                <c:pt idx="301">
                  <c:v>177025.1225804151</c:v>
                </c:pt>
                <c:pt idx="302">
                  <c:v>177025.1225804151</c:v>
                </c:pt>
                <c:pt idx="303">
                  <c:v>177025.1225804151</c:v>
                </c:pt>
                <c:pt idx="304">
                  <c:v>177025.1225804151</c:v>
                </c:pt>
                <c:pt idx="305">
                  <c:v>177025.1225804151</c:v>
                </c:pt>
                <c:pt idx="306">
                  <c:v>177025.1225804151</c:v>
                </c:pt>
                <c:pt idx="307">
                  <c:v>177025.1225804151</c:v>
                </c:pt>
                <c:pt idx="308">
                  <c:v>177025.1225804151</c:v>
                </c:pt>
                <c:pt idx="309">
                  <c:v>177025.1225804151</c:v>
                </c:pt>
                <c:pt idx="310">
                  <c:v>177025.1225804151</c:v>
                </c:pt>
                <c:pt idx="311">
                  <c:v>177025.1225804151</c:v>
                </c:pt>
                <c:pt idx="312">
                  <c:v>177025.1225804151</c:v>
                </c:pt>
                <c:pt idx="313">
                  <c:v>177025.1225804151</c:v>
                </c:pt>
                <c:pt idx="314">
                  <c:v>177025.1225804151</c:v>
                </c:pt>
                <c:pt idx="315">
                  <c:v>177025.1225804151</c:v>
                </c:pt>
                <c:pt idx="316">
                  <c:v>177025.1225804151</c:v>
                </c:pt>
                <c:pt idx="317">
                  <c:v>177025.1225804151</c:v>
                </c:pt>
                <c:pt idx="318">
                  <c:v>177025.1225804151</c:v>
                </c:pt>
                <c:pt idx="319">
                  <c:v>177025.1225804151</c:v>
                </c:pt>
                <c:pt idx="320">
                  <c:v>177025.1225804151</c:v>
                </c:pt>
                <c:pt idx="321">
                  <c:v>177025.1225804151</c:v>
                </c:pt>
                <c:pt idx="322">
                  <c:v>177025.1225804151</c:v>
                </c:pt>
                <c:pt idx="323">
                  <c:v>177025.1225804151</c:v>
                </c:pt>
                <c:pt idx="324">
                  <c:v>177025.1225804151</c:v>
                </c:pt>
                <c:pt idx="325">
                  <c:v>177025.1225804151</c:v>
                </c:pt>
                <c:pt idx="326">
                  <c:v>177025.1225804151</c:v>
                </c:pt>
                <c:pt idx="327">
                  <c:v>177025.1225804151</c:v>
                </c:pt>
                <c:pt idx="328">
                  <c:v>177025.1225804151</c:v>
                </c:pt>
                <c:pt idx="329">
                  <c:v>177025.1225804151</c:v>
                </c:pt>
                <c:pt idx="330">
                  <c:v>177025.1225804151</c:v>
                </c:pt>
                <c:pt idx="331">
                  <c:v>177025.1225804151</c:v>
                </c:pt>
                <c:pt idx="332">
                  <c:v>177025.1225804151</c:v>
                </c:pt>
                <c:pt idx="333">
                  <c:v>177025.1225804151</c:v>
                </c:pt>
                <c:pt idx="334">
                  <c:v>177025.1225804151</c:v>
                </c:pt>
                <c:pt idx="335">
                  <c:v>177025.1225804151</c:v>
                </c:pt>
                <c:pt idx="336">
                  <c:v>177025.1225804151</c:v>
                </c:pt>
                <c:pt idx="337">
                  <c:v>177025.1225804151</c:v>
                </c:pt>
                <c:pt idx="338">
                  <c:v>177025.1225804151</c:v>
                </c:pt>
                <c:pt idx="339">
                  <c:v>177025.1225804151</c:v>
                </c:pt>
                <c:pt idx="340">
                  <c:v>177025.1225804151</c:v>
                </c:pt>
                <c:pt idx="341">
                  <c:v>177025.1225804151</c:v>
                </c:pt>
                <c:pt idx="342">
                  <c:v>177025.1225804151</c:v>
                </c:pt>
                <c:pt idx="343">
                  <c:v>177025.1225804151</c:v>
                </c:pt>
                <c:pt idx="344">
                  <c:v>177025.1225804151</c:v>
                </c:pt>
                <c:pt idx="345">
                  <c:v>177025.1225804151</c:v>
                </c:pt>
                <c:pt idx="346">
                  <c:v>177025.1225804151</c:v>
                </c:pt>
                <c:pt idx="347">
                  <c:v>177025.1225804151</c:v>
                </c:pt>
                <c:pt idx="348">
                  <c:v>177025.1225804151</c:v>
                </c:pt>
                <c:pt idx="349">
                  <c:v>177025.1225804151</c:v>
                </c:pt>
                <c:pt idx="350">
                  <c:v>177025.1225804151</c:v>
                </c:pt>
                <c:pt idx="351">
                  <c:v>177025.1225804151</c:v>
                </c:pt>
                <c:pt idx="352">
                  <c:v>177025.1225804151</c:v>
                </c:pt>
                <c:pt idx="353">
                  <c:v>177025.1225804151</c:v>
                </c:pt>
                <c:pt idx="354">
                  <c:v>177025.1225804151</c:v>
                </c:pt>
                <c:pt idx="355">
                  <c:v>177025.1225804151</c:v>
                </c:pt>
                <c:pt idx="356">
                  <c:v>177025.1225804151</c:v>
                </c:pt>
                <c:pt idx="357">
                  <c:v>177025.1225804151</c:v>
                </c:pt>
                <c:pt idx="358">
                  <c:v>177025.1225804151</c:v>
                </c:pt>
                <c:pt idx="359">
                  <c:v>177025.1225804151</c:v>
                </c:pt>
              </c:numCache>
            </c:numRef>
          </c:val>
          <c:smooth val="0"/>
          <c:extLst>
            <c:ext xmlns:c16="http://schemas.microsoft.com/office/drawing/2014/chart" uri="{C3380CC4-5D6E-409C-BE32-E72D297353CC}">
              <c16:uniqueId val="{00000000-8D45-4F85-8538-F765F99ADD6F}"/>
            </c:ext>
          </c:extLst>
        </c:ser>
        <c:ser>
          <c:idx val="1"/>
          <c:order val="1"/>
          <c:tx>
            <c:strRef>
              <c:f>'Interest Chart'!$I$4</c:f>
              <c:strCache>
                <c:ptCount val="1"/>
                <c:pt idx="0">
                  <c:v>Cumulative Interest New Loan</c:v>
                </c:pt>
              </c:strCache>
            </c:strRef>
          </c:tx>
          <c:spPr>
            <a:ln w="28575" cap="rnd">
              <a:solidFill>
                <a:srgbClr val="007CC2"/>
              </a:solidFill>
              <a:round/>
            </a:ln>
            <a:effectLst/>
          </c:spPr>
          <c:marker>
            <c:symbol val="none"/>
          </c:marker>
          <c:dLbls>
            <c:dLbl>
              <c:idx val="358"/>
              <c:layout>
                <c:manualLayout>
                  <c:x val="-6.4047822374039285E-3"/>
                  <c:y val="4.0324698979153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45-4F85-8538-F765F99AD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'Interest Chart'!$I$5:$I$364</c:f>
              <c:numCache>
                <c:formatCode>_("$"* #,##0.00_);_("$"* \(#,##0.00\);_("$"* "-"??_);_(@_)</c:formatCode>
                <c:ptCount val="360"/>
                <c:pt idx="0">
                  <c:v>780</c:v>
                </c:pt>
                <c:pt idx="1">
                  <c:v>1558.6614885369104</c:v>
                </c:pt>
                <c:pt idx="2">
                  <c:v>2335.9811193320734</c:v>
                </c:pt>
                <c:pt idx="3">
                  <c:v>3111.9555377411343</c:v>
                </c:pt>
                <c:pt idx="4">
                  <c:v>3886.5813807331288</c:v>
                </c:pt>
                <c:pt idx="5">
                  <c:v>4659.8552768695135</c:v>
                </c:pt>
                <c:pt idx="6">
                  <c:v>5431.7738462831494</c:v>
                </c:pt>
                <c:pt idx="7">
                  <c:v>6202.3337006572292</c:v>
                </c:pt>
                <c:pt idx="8">
                  <c:v>6971.531443204155</c:v>
                </c:pt>
                <c:pt idx="9">
                  <c:v>7739.3636686443579</c:v>
                </c:pt>
                <c:pt idx="10">
                  <c:v>8505.8269631850708</c:v>
                </c:pt>
                <c:pt idx="11">
                  <c:v>9270.9179044990469</c:v>
                </c:pt>
                <c:pt idx="12">
                  <c:v>10034.633061703218</c:v>
                </c:pt>
                <c:pt idx="13">
                  <c:v>10796.968995337309</c:v>
                </c:pt>
                <c:pt idx="14">
                  <c:v>11557.922257342396</c:v>
                </c:pt>
                <c:pt idx="15">
                  <c:v>12317.489391039406</c:v>
                </c:pt>
                <c:pt idx="16">
                  <c:v>13075.666931107569</c:v>
                </c:pt>
                <c:pt idx="17">
                  <c:v>13832.451403562813</c:v>
                </c:pt>
                <c:pt idx="18">
                  <c:v>14587.839325736104</c:v>
                </c:pt>
                <c:pt idx="19">
                  <c:v>15341.827206251739</c:v>
                </c:pt>
                <c:pt idx="20">
                  <c:v>16094.411545005574</c:v>
                </c:pt>
                <c:pt idx="21">
                  <c:v>16845.588833143203</c:v>
                </c:pt>
                <c:pt idx="22">
                  <c:v>17595.355553038087</c:v>
                </c:pt>
                <c:pt idx="23">
                  <c:v>18343.708178269619</c:v>
                </c:pt>
                <c:pt idx="24">
                  <c:v>19090.64317360114</c:v>
                </c:pt>
                <c:pt idx="25">
                  <c:v>19836.156994957899</c:v>
                </c:pt>
                <c:pt idx="26">
                  <c:v>20580.246089404962</c:v>
                </c:pt>
                <c:pt idx="27">
                  <c:v>21322.906895125052</c:v>
                </c:pt>
                <c:pt idx="28">
                  <c:v>22064.135841396353</c:v>
                </c:pt>
                <c:pt idx="29">
                  <c:v>22803.929348570244</c:v>
                </c:pt>
                <c:pt idx="30">
                  <c:v>23542.283828048978</c:v>
                </c:pt>
                <c:pt idx="31">
                  <c:v>24279.195682263318</c:v>
                </c:pt>
                <c:pt idx="32">
                  <c:v>25014.661304650104</c:v>
                </c:pt>
                <c:pt idx="33">
                  <c:v>25748.677079629768</c:v>
                </c:pt>
                <c:pt idx="34">
                  <c:v>26481.239382583793</c:v>
                </c:pt>
                <c:pt idx="35">
                  <c:v>27212.344579832112</c:v>
                </c:pt>
                <c:pt idx="36">
                  <c:v>27941.989028610464</c:v>
                </c:pt>
                <c:pt idx="37">
                  <c:v>28670.169077047671</c:v>
                </c:pt>
                <c:pt idx="38">
                  <c:v>29396.881064142883</c:v>
                </c:pt>
                <c:pt idx="39">
                  <c:v>30122.121319742742</c:v>
                </c:pt>
                <c:pt idx="40">
                  <c:v>30845.88616451851</c:v>
                </c:pt>
                <c:pt idx="41">
                  <c:v>31568.171909943128</c:v>
                </c:pt>
                <c:pt idx="42">
                  <c:v>32288.974858268219</c:v>
                </c:pt>
                <c:pt idx="43">
                  <c:v>33008.291302501035</c:v>
                </c:pt>
                <c:pt idx="44">
                  <c:v>33726.117526381342</c:v>
                </c:pt>
                <c:pt idx="45">
                  <c:v>34442.449804358257</c:v>
                </c:pt>
                <c:pt idx="46">
                  <c:v>35157.284401567027</c:v>
                </c:pt>
                <c:pt idx="47">
                  <c:v>35870.617573805728</c:v>
                </c:pt>
                <c:pt idx="48">
                  <c:v>36582.445567511939</c:v>
                </c:pt>
                <c:pt idx="49">
                  <c:v>37292.764619739326</c:v>
                </c:pt>
                <c:pt idx="50">
                  <c:v>38001.570958134187</c:v>
                </c:pt>
                <c:pt idx="51">
                  <c:v>38708.860800911949</c:v>
                </c:pt>
                <c:pt idx="52">
                  <c:v>39414.630356833564</c:v>
                </c:pt>
                <c:pt idx="53">
                  <c:v>40118.875825181894</c:v>
                </c:pt>
                <c:pt idx="54">
                  <c:v>40821.593395738004</c:v>
                </c:pt>
                <c:pt idx="55">
                  <c:v>41522.779248757412</c:v>
                </c:pt>
                <c:pt idx="56">
                  <c:v>42222.429554946284</c:v>
                </c:pt>
                <c:pt idx="57">
                  <c:v>42920.540475437534</c:v>
                </c:pt>
                <c:pt idx="58">
                  <c:v>43617.108161766926</c:v>
                </c:pt>
                <c:pt idx="59">
                  <c:v>44312.128755849051</c:v>
                </c:pt>
                <c:pt idx="60">
                  <c:v>45005.598389953295</c:v>
                </c:pt>
                <c:pt idx="61">
                  <c:v>45697.513186679709</c:v>
                </c:pt>
                <c:pt idx="62">
                  <c:v>46387.869258934843</c:v>
                </c:pt>
                <c:pt idx="63">
                  <c:v>47076.662709907527</c:v>
                </c:pt>
                <c:pt idx="64">
                  <c:v>47763.889633044557</c:v>
                </c:pt>
                <c:pt idx="65">
                  <c:v>48449.546112026335</c:v>
                </c:pt>
                <c:pt idx="66">
                  <c:v>49133.628220742481</c:v>
                </c:pt>
                <c:pt idx="67">
                  <c:v>49816.132023267324</c:v>
                </c:pt>
                <c:pt idx="68">
                  <c:v>50497.053573835394</c:v>
                </c:pt>
                <c:pt idx="69">
                  <c:v>51176.388916816795</c:v>
                </c:pt>
                <c:pt idx="70">
                  <c:v>51854.13408669256</c:v>
                </c:pt>
                <c:pt idx="71">
                  <c:v>52530.285108029922</c:v>
                </c:pt>
                <c:pt idx="72">
                  <c:v>53204.837995457536</c:v>
                </c:pt>
                <c:pt idx="73">
                  <c:v>53877.788753640634</c:v>
                </c:pt>
                <c:pt idx="74">
                  <c:v>54549.133377256097</c:v>
                </c:pt>
                <c:pt idx="75">
                  <c:v>55218.867850967508</c:v>
                </c:pt>
                <c:pt idx="76">
                  <c:v>55886.988149400109</c:v>
                </c:pt>
                <c:pt idx="77">
                  <c:v>56553.4902371157</c:v>
                </c:pt>
                <c:pt idx="78">
                  <c:v>57218.370068587494</c:v>
                </c:pt>
                <c:pt idx="79">
                  <c:v>57881.623588174873</c:v>
                </c:pt>
                <c:pt idx="80">
                  <c:v>58543.24673009813</c:v>
                </c:pt>
                <c:pt idx="81">
                  <c:v>59203.235418413111</c:v>
                </c:pt>
                <c:pt idx="82">
                  <c:v>59861.585566985785</c:v>
                </c:pt>
                <c:pt idx="83">
                  <c:v>60518.293079466806</c:v>
                </c:pt>
                <c:pt idx="84">
                  <c:v>61173.353849265935</c:v>
                </c:pt>
                <c:pt idx="85">
                  <c:v>61826.763759526475</c:v>
                </c:pt>
                <c:pt idx="86">
                  <c:v>62478.518683099574</c:v>
                </c:pt>
                <c:pt idx="87">
                  <c:v>63128.614482518518</c:v>
                </c:pt>
                <c:pt idx="88">
                  <c:v>63777.047009972921</c:v>
                </c:pt>
                <c:pt idx="89">
                  <c:v>64423.812107282873</c:v>
                </c:pt>
                <c:pt idx="90">
                  <c:v>65068.905605873006</c:v>
                </c:pt>
                <c:pt idx="91">
                  <c:v>65712.323326746526</c:v>
                </c:pt>
                <c:pt idx="92">
                  <c:v>66354.061080459142</c:v>
                </c:pt>
                <c:pt idx="93">
                  <c:v>66994.114667092945</c:v>
                </c:pt>
                <c:pt idx="94">
                  <c:v>67632.479876230238</c:v>
                </c:pt>
                <c:pt idx="95">
                  <c:v>68269.152486927298</c:v>
                </c:pt>
                <c:pt idx="96">
                  <c:v>68904.128267688007</c:v>
                </c:pt>
                <c:pt idx="97">
                  <c:v>69537.40297643753</c:v>
                </c:pt>
                <c:pt idx="98">
                  <c:v>70168.972360495827</c:v>
                </c:pt>
                <c:pt idx="99">
                  <c:v>70798.832156551187</c:v>
                </c:pt>
                <c:pt idx="100">
                  <c:v>71426.978090633595</c:v>
                </c:pt>
                <c:pt idx="101">
                  <c:v>72053.405878088117</c:v>
                </c:pt>
                <c:pt idx="102">
                  <c:v>72678.111223548185</c:v>
                </c:pt>
                <c:pt idx="103">
                  <c:v>73301.089820908819</c:v>
                </c:pt>
                <c:pt idx="104">
                  <c:v>73922.337353299765</c:v>
                </c:pt>
                <c:pt idx="105">
                  <c:v>74541.849493058588</c:v>
                </c:pt>
                <c:pt idx="106">
                  <c:v>75159.621901703722</c:v>
                </c:pt>
                <c:pt idx="107">
                  <c:v>75775.650229907376</c:v>
                </c:pt>
                <c:pt idx="108">
                  <c:v>76389.930117468451</c:v>
                </c:pt>
                <c:pt idx="109">
                  <c:v>77002.457193285343</c:v>
                </c:pt>
                <c:pt idx="110">
                  <c:v>77613.227075328687</c:v>
                </c:pt>
                <c:pt idx="111">
                  <c:v>78222.235370614057</c:v>
                </c:pt>
                <c:pt idx="112">
                  <c:v>78829.477675174538</c:v>
                </c:pt>
                <c:pt idx="113">
                  <c:v>79434.949574033337</c:v>
                </c:pt>
                <c:pt idx="114">
                  <c:v>80038.646641176194</c:v>
                </c:pt>
                <c:pt idx="115">
                  <c:v>80640.56443952382</c:v>
                </c:pt>
                <c:pt idx="116">
                  <c:v>81240.698520904218</c:v>
                </c:pt>
                <c:pt idx="117">
                  <c:v>81839.044426024979</c:v>
                </c:pt>
                <c:pt idx="118">
                  <c:v>82435.597684445456</c:v>
                </c:pt>
                <c:pt idx="119">
                  <c:v>83030.3538145489</c:v>
                </c:pt>
                <c:pt idx="120">
                  <c:v>83623.308323514502</c:v>
                </c:pt>
                <c:pt idx="121">
                  <c:v>84214.456707289428</c:v>
                </c:pt>
                <c:pt idx="122">
                  <c:v>84803.794450560701</c:v>
                </c:pt>
                <c:pt idx="123">
                  <c:v>85391.317026727062</c:v>
                </c:pt>
                <c:pt idx="124">
                  <c:v>85977.019897870749</c:v>
                </c:pt>
                <c:pt idx="125">
                  <c:v>86560.898514729211</c:v>
                </c:pt>
                <c:pt idx="126">
                  <c:v>87142.948316666734</c:v>
                </c:pt>
                <c:pt idx="127">
                  <c:v>87723.164731646015</c:v>
                </c:pt>
                <c:pt idx="128">
                  <c:v>88301.543176199644</c:v>
                </c:pt>
                <c:pt idx="129">
                  <c:v>88878.079055401569</c:v>
                </c:pt>
                <c:pt idx="130">
                  <c:v>89452.767762838412</c:v>
                </c:pt>
                <c:pt idx="131">
                  <c:v>90025.604680580756</c:v>
                </c:pt>
                <c:pt idx="132">
                  <c:v>90596.585179154368</c:v>
                </c:pt>
                <c:pt idx="133">
                  <c:v>91165.704617511321</c:v>
                </c:pt>
                <c:pt idx="134">
                  <c:v>91732.958343001083</c:v>
                </c:pt>
                <c:pt idx="135">
                  <c:v>92298.341691341469</c:v>
                </c:pt>
                <c:pt idx="136">
                  <c:v>92861.849986589616</c:v>
                </c:pt>
                <c:pt idx="137">
                  <c:v>93423.478541112796</c:v>
                </c:pt>
                <c:pt idx="138">
                  <c:v>93983.222655559191</c:v>
                </c:pt>
                <c:pt idx="139">
                  <c:v>94541.077618828625</c:v>
                </c:pt>
                <c:pt idx="140">
                  <c:v>95097.038708043139</c:v>
                </c:pt>
                <c:pt idx="141">
                  <c:v>95651.101188517598</c:v>
                </c:pt>
                <c:pt idx="142">
                  <c:v>96203.260313730148</c:v>
                </c:pt>
                <c:pt idx="143">
                  <c:v>96753.511325292639</c:v>
                </c:pt>
                <c:pt idx="144">
                  <c:v>97301.849452920957</c:v>
                </c:pt>
                <c:pt idx="145">
                  <c:v>97848.269914405246</c:v>
                </c:pt>
                <c:pt idx="146">
                  <c:v>98392.76791558016</c:v>
                </c:pt>
                <c:pt idx="147">
                  <c:v>98935.338650294929</c:v>
                </c:pt>
                <c:pt idx="148">
                  <c:v>99475.977300383383</c:v>
                </c:pt>
                <c:pt idx="149">
                  <c:v>100014.67903563398</c:v>
                </c:pt>
                <c:pt idx="150">
                  <c:v>100551.43901375961</c:v>
                </c:pt>
                <c:pt idx="151">
                  <c:v>101086.25238036746</c:v>
                </c:pt>
                <c:pt idx="152">
                  <c:v>101619.11426892874</c:v>
                </c:pt>
                <c:pt idx="153">
                  <c:v>102150.01980074833</c:v>
                </c:pt>
                <c:pt idx="154">
                  <c:v>102678.96408493439</c:v>
                </c:pt>
                <c:pt idx="155">
                  <c:v>103205.94221836781</c:v>
                </c:pt>
                <c:pt idx="156">
                  <c:v>103730.94928567174</c:v>
                </c:pt>
                <c:pt idx="157">
                  <c:v>104253.98035918083</c:v>
                </c:pt>
                <c:pt idx="158">
                  <c:v>104775.03049891061</c:v>
                </c:pt>
                <c:pt idx="159">
                  <c:v>105294.09475252662</c:v>
                </c:pt>
                <c:pt idx="160">
                  <c:v>105811.16815531359</c:v>
                </c:pt>
                <c:pt idx="161">
                  <c:v>106326.24573014442</c:v>
                </c:pt>
                <c:pt idx="162">
                  <c:v>106839.32248744924</c:v>
                </c:pt>
                <c:pt idx="163">
                  <c:v>107350.39342518424</c:v>
                </c:pt>
                <c:pt idx="164">
                  <c:v>107859.4535288005</c:v>
                </c:pt>
                <c:pt idx="165">
                  <c:v>108366.4977712127</c:v>
                </c:pt>
                <c:pt idx="166">
                  <c:v>108871.52111276783</c:v>
                </c:pt>
                <c:pt idx="167">
                  <c:v>109374.51850121377</c:v>
                </c:pt>
                <c:pt idx="168">
                  <c:v>109875.48487166772</c:v>
                </c:pt>
                <c:pt idx="169">
                  <c:v>110374.41514658472</c:v>
                </c:pt>
                <c:pt idx="170">
                  <c:v>110871.30423572594</c:v>
                </c:pt>
                <c:pt idx="171">
                  <c:v>111366.14703612692</c:v>
                </c:pt>
                <c:pt idx="172">
                  <c:v>111858.9384320658</c:v>
                </c:pt>
                <c:pt idx="173">
                  <c:v>112349.67329503145</c:v>
                </c:pt>
                <c:pt idx="174">
                  <c:v>112838.34648369142</c:v>
                </c:pt>
                <c:pt idx="175">
                  <c:v>113324.95284385995</c:v>
                </c:pt>
                <c:pt idx="176">
                  <c:v>113809.48720846581</c:v>
                </c:pt>
                <c:pt idx="177">
                  <c:v>114291.9443975201</c:v>
                </c:pt>
                <c:pt idx="178">
                  <c:v>114772.31921808393</c:v>
                </c:pt>
                <c:pt idx="179">
                  <c:v>115250.60646423607</c:v>
                </c:pt>
                <c:pt idx="180">
                  <c:v>115726.80091704051</c:v>
                </c:pt>
                <c:pt idx="181">
                  <c:v>116200.89734451388</c:v>
                </c:pt>
                <c:pt idx="182">
                  <c:v>116672.89050159285</c:v>
                </c:pt>
                <c:pt idx="183">
                  <c:v>117142.77513010141</c:v>
                </c:pt>
                <c:pt idx="184">
                  <c:v>117610.54595871815</c:v>
                </c:pt>
                <c:pt idx="185">
                  <c:v>118076.19770294335</c:v>
                </c:pt>
                <c:pt idx="186">
                  <c:v>118539.72506506601</c:v>
                </c:pt>
                <c:pt idx="187">
                  <c:v>119001.1227341309</c:v>
                </c:pt>
                <c:pt idx="188">
                  <c:v>119460.38538590536</c:v>
                </c:pt>
                <c:pt idx="189">
                  <c:v>119917.50768284618</c:v>
                </c:pt>
                <c:pt idx="190">
                  <c:v>120372.48427406624</c:v>
                </c:pt>
                <c:pt idx="191">
                  <c:v>120825.30979530128</c:v>
                </c:pt>
                <c:pt idx="192">
                  <c:v>121275.97886887631</c:v>
                </c:pt>
                <c:pt idx="193">
                  <c:v>121724.48610367218</c:v>
                </c:pt>
                <c:pt idx="194">
                  <c:v>122170.82609509196</c:v>
                </c:pt>
                <c:pt idx="195">
                  <c:v>122614.99342502721</c:v>
                </c:pt>
                <c:pt idx="196">
                  <c:v>123056.98266182419</c:v>
                </c:pt>
                <c:pt idx="197">
                  <c:v>123496.78836025008</c:v>
                </c:pt>
                <c:pt idx="198">
                  <c:v>123934.40506145894</c:v>
                </c:pt>
                <c:pt idx="199">
                  <c:v>124369.82729295774</c:v>
                </c:pt>
                <c:pt idx="200">
                  <c:v>124803.04956857218</c:v>
                </c:pt>
                <c:pt idx="201">
                  <c:v>125234.06638841258</c:v>
                </c:pt>
                <c:pt idx="202">
                  <c:v>125662.8722388395</c:v>
                </c:pt>
                <c:pt idx="203">
                  <c:v>126089.46159242939</c:v>
                </c:pt>
                <c:pt idx="204">
                  <c:v>126513.82890794016</c:v>
                </c:pt>
                <c:pt idx="205">
                  <c:v>126935.96863027662</c:v>
                </c:pt>
                <c:pt idx="206">
                  <c:v>127355.87519045583</c:v>
                </c:pt>
                <c:pt idx="207">
                  <c:v>127773.5430055724</c:v>
                </c:pt>
                <c:pt idx="208">
                  <c:v>128188.96647876367</c:v>
                </c:pt>
                <c:pt idx="209">
                  <c:v>128602.13999917483</c:v>
                </c:pt>
                <c:pt idx="210">
                  <c:v>129013.05794192394</c:v>
                </c:pt>
                <c:pt idx="211">
                  <c:v>129421.71466806682</c:v>
                </c:pt>
                <c:pt idx="212">
                  <c:v>129828.10452456198</c:v>
                </c:pt>
                <c:pt idx="213">
                  <c:v>130232.22184423528</c:v>
                </c:pt>
                <c:pt idx="214">
                  <c:v>130634.06094574467</c:v>
                </c:pt>
                <c:pt idx="215">
                  <c:v>131033.61613354474</c:v>
                </c:pt>
                <c:pt idx="216">
                  <c:v>131430.88169785123</c:v>
                </c:pt>
                <c:pt idx="217">
                  <c:v>131825.85191460539</c:v>
                </c:pt>
                <c:pt idx="218">
                  <c:v>132218.52104543833</c:v>
                </c:pt>
                <c:pt idx="219">
                  <c:v>132608.88333763528</c:v>
                </c:pt>
                <c:pt idx="220">
                  <c:v>132996.93302409965</c:v>
                </c:pt>
                <c:pt idx="221">
                  <c:v>133382.66432331706</c:v>
                </c:pt>
                <c:pt idx="222">
                  <c:v>133766.07143931944</c:v>
                </c:pt>
                <c:pt idx="223">
                  <c:v>134147.14856164873</c:v>
                </c:pt>
                <c:pt idx="224">
                  <c:v>134525.88986532076</c:v>
                </c:pt>
                <c:pt idx="225">
                  <c:v>134902.28951078886</c:v>
                </c:pt>
                <c:pt idx="226">
                  <c:v>135276.34164390757</c:v>
                </c:pt>
                <c:pt idx="227">
                  <c:v>135648.04039589598</c:v>
                </c:pt>
                <c:pt idx="228">
                  <c:v>136017.37988330127</c:v>
                </c:pt>
                <c:pt idx="229">
                  <c:v>136384.35420796197</c:v>
                </c:pt>
                <c:pt idx="230">
                  <c:v>136748.95745697123</c:v>
                </c:pt>
                <c:pt idx="231">
                  <c:v>137111.18370263994</c:v>
                </c:pt>
                <c:pt idx="232">
                  <c:v>137471.02700245974</c:v>
                </c:pt>
                <c:pt idx="233">
                  <c:v>137828.48139906599</c:v>
                </c:pt>
                <c:pt idx="234">
                  <c:v>138183.54092020067</c:v>
                </c:pt>
                <c:pt idx="235">
                  <c:v>138536.19957867509</c:v>
                </c:pt>
                <c:pt idx="236">
                  <c:v>138886.45137233261</c:v>
                </c:pt>
                <c:pt idx="237">
                  <c:v>139234.29028401119</c:v>
                </c:pt>
                <c:pt idx="238">
                  <c:v>139579.71028150586</c:v>
                </c:pt>
                <c:pt idx="239">
                  <c:v>139922.70531753119</c:v>
                </c:pt>
                <c:pt idx="240">
                  <c:v>140263.26932968348</c:v>
                </c:pt>
                <c:pt idx="241">
                  <c:v>140601.39624040306</c:v>
                </c:pt>
                <c:pt idx="242">
                  <c:v>140937.07995693636</c:v>
                </c:pt>
                <c:pt idx="243">
                  <c:v>141270.31437129789</c:v>
                </c:pt>
                <c:pt idx="244">
                  <c:v>141601.09336023225</c:v>
                </c:pt>
                <c:pt idx="245">
                  <c:v>141929.41078517586</c:v>
                </c:pt>
                <c:pt idx="246">
                  <c:v>142255.26049221872</c:v>
                </c:pt>
                <c:pt idx="247">
                  <c:v>142578.63631206611</c:v>
                </c:pt>
                <c:pt idx="248">
                  <c:v>142899.53206000003</c:v>
                </c:pt>
                <c:pt idx="249">
                  <c:v>143217.94153584068</c:v>
                </c:pt>
                <c:pt idx="250">
                  <c:v>143533.85852390787</c:v>
                </c:pt>
                <c:pt idx="251">
                  <c:v>143847.27679298213</c:v>
                </c:pt>
                <c:pt idx="252">
                  <c:v>144158.19009626599</c:v>
                </c:pt>
                <c:pt idx="253">
                  <c:v>144466.59217134496</c:v>
                </c:pt>
                <c:pt idx="254">
                  <c:v>144772.47674014853</c:v>
                </c:pt>
                <c:pt idx="255">
                  <c:v>145075.83750891103</c:v>
                </c:pt>
                <c:pt idx="256">
                  <c:v>145376.66816813234</c:v>
                </c:pt>
                <c:pt idx="257">
                  <c:v>145674.96239253861</c:v>
                </c:pt>
                <c:pt idx="258">
                  <c:v>145970.7138410428</c:v>
                </c:pt>
                <c:pt idx="259">
                  <c:v>146263.91615670518</c:v>
                </c:pt>
                <c:pt idx="260">
                  <c:v>146554.56296669363</c:v>
                </c:pt>
                <c:pt idx="261">
                  <c:v>146842.64788224394</c:v>
                </c:pt>
                <c:pt idx="262">
                  <c:v>147128.16449862006</c:v>
                </c:pt>
                <c:pt idx="263">
                  <c:v>147411.10639507402</c:v>
                </c:pt>
                <c:pt idx="264">
                  <c:v>147691.46713480601</c:v>
                </c:pt>
                <c:pt idx="265">
                  <c:v>147969.24026492424</c:v>
                </c:pt>
                <c:pt idx="266">
                  <c:v>148244.4193164047</c:v>
                </c:pt>
                <c:pt idx="267">
                  <c:v>148516.99780405077</c:v>
                </c:pt>
                <c:pt idx="268">
                  <c:v>148786.96922645284</c:v>
                </c:pt>
                <c:pt idx="269">
                  <c:v>149054.32706594784</c:v>
                </c:pt>
                <c:pt idx="270">
                  <c:v>149319.06478857849</c:v>
                </c:pt>
                <c:pt idx="271">
                  <c:v>149581.17584405263</c:v>
                </c:pt>
                <c:pt idx="272">
                  <c:v>149840.65366570235</c:v>
                </c:pt>
                <c:pt idx="273">
                  <c:v>150097.49167044312</c:v>
                </c:pt>
                <c:pt idx="274">
                  <c:v>150351.68325873264</c:v>
                </c:pt>
                <c:pt idx="275">
                  <c:v>150603.2218145298</c:v>
                </c:pt>
                <c:pt idx="276">
                  <c:v>150852.10070525337</c:v>
                </c:pt>
                <c:pt idx="277">
                  <c:v>151098.31328174064</c:v>
                </c:pt>
                <c:pt idx="278">
                  <c:v>151341.85287820606</c:v>
                </c:pt>
                <c:pt idx="279">
                  <c:v>151582.71281219955</c:v>
                </c:pt>
                <c:pt idx="280">
                  <c:v>151820.88638456492</c:v>
                </c:pt>
                <c:pt idx="281">
                  <c:v>152056.36687939812</c:v>
                </c:pt>
                <c:pt idx="282">
                  <c:v>152289.14756400531</c:v>
                </c:pt>
                <c:pt idx="283">
                  <c:v>152519.22168886094</c:v>
                </c:pt>
                <c:pt idx="284">
                  <c:v>152746.58248756561</c:v>
                </c:pt>
                <c:pt idx="285">
                  <c:v>152971.22317680396</c:v>
                </c:pt>
                <c:pt idx="286">
                  <c:v>153193.1369563023</c:v>
                </c:pt>
                <c:pt idx="287">
                  <c:v>153412.31700878631</c:v>
                </c:pt>
                <c:pt idx="288">
                  <c:v>153628.75649993843</c:v>
                </c:pt>
                <c:pt idx="289">
                  <c:v>153842.44857835534</c:v>
                </c:pt>
                <c:pt idx="290">
                  <c:v>154053.38637550522</c:v>
                </c:pt>
                <c:pt idx="291">
                  <c:v>154261.56300568487</c:v>
                </c:pt>
                <c:pt idx="292">
                  <c:v>154466.97156597688</c:v>
                </c:pt>
                <c:pt idx="293">
                  <c:v>154669.60513620655</c:v>
                </c:pt>
                <c:pt idx="294">
                  <c:v>154869.45677889869</c:v>
                </c:pt>
                <c:pt idx="295">
                  <c:v>155066.51953923446</c:v>
                </c:pt>
                <c:pt idx="296">
                  <c:v>155260.78644500798</c:v>
                </c:pt>
                <c:pt idx="297">
                  <c:v>155452.25050658284</c:v>
                </c:pt>
                <c:pt idx="298">
                  <c:v>155640.90471684857</c:v>
                </c:pt>
                <c:pt idx="299">
                  <c:v>155826.74205117687</c:v>
                </c:pt>
                <c:pt idx="300">
                  <c:v>156009.75546737789</c:v>
                </c:pt>
                <c:pt idx="301">
                  <c:v>156189.93790565635</c:v>
                </c:pt>
                <c:pt idx="302">
                  <c:v>156367.2822885674</c:v>
                </c:pt>
                <c:pt idx="303">
                  <c:v>156541.78152097264</c:v>
                </c:pt>
                <c:pt idx="304">
                  <c:v>156713.4284899958</c:v>
                </c:pt>
                <c:pt idx="305">
                  <c:v>156882.21606497842</c:v>
                </c:pt>
                <c:pt idx="306">
                  <c:v>157048.13709743542</c:v>
                </c:pt>
                <c:pt idx="307">
                  <c:v>157211.18442101046</c:v>
                </c:pt>
                <c:pt idx="308">
                  <c:v>157371.35085143134</c:v>
                </c:pt>
                <c:pt idx="309">
                  <c:v>157528.6291864652</c:v>
                </c:pt>
                <c:pt idx="310">
                  <c:v>157683.01220587356</c:v>
                </c:pt>
                <c:pt idx="311">
                  <c:v>157834.49267136733</c:v>
                </c:pt>
                <c:pt idx="312">
                  <c:v>157983.06332656177</c:v>
                </c:pt>
                <c:pt idx="313">
                  <c:v>158128.71689693109</c:v>
                </c:pt>
                <c:pt idx="314">
                  <c:v>158271.44608976325</c:v>
                </c:pt>
                <c:pt idx="315">
                  <c:v>158411.24359411441</c:v>
                </c:pt>
                <c:pt idx="316">
                  <c:v>158548.10208076335</c:v>
                </c:pt>
                <c:pt idx="317">
                  <c:v>158682.01420216582</c:v>
                </c:pt>
                <c:pt idx="318">
                  <c:v>158812.97259240871</c:v>
                </c:pt>
                <c:pt idx="319">
                  <c:v>158940.96986716412</c:v>
                </c:pt>
                <c:pt idx="320">
                  <c:v>159065.99862364333</c:v>
                </c:pt>
                <c:pt idx="321">
                  <c:v>159188.05144055065</c:v>
                </c:pt>
                <c:pt idx="322">
                  <c:v>159307.12087803715</c:v>
                </c:pt>
                <c:pt idx="323">
                  <c:v>159423.19947765427</c:v>
                </c:pt>
                <c:pt idx="324">
                  <c:v>159536.27976230733</c:v>
                </c:pt>
                <c:pt idx="325">
                  <c:v>159646.35423620895</c:v>
                </c:pt>
                <c:pt idx="326">
                  <c:v>159753.41538483222</c:v>
                </c:pt>
                <c:pt idx="327">
                  <c:v>159857.45567486397</c:v>
                </c:pt>
                <c:pt idx="328">
                  <c:v>159958.46755415772</c:v>
                </c:pt>
                <c:pt idx="329">
                  <c:v>160056.44345168659</c:v>
                </c:pt>
                <c:pt idx="330">
                  <c:v>160151.3757774962</c:v>
                </c:pt>
                <c:pt idx="331">
                  <c:v>160243.25692265725</c:v>
                </c:pt>
                <c:pt idx="332">
                  <c:v>160332.07925921812</c:v>
                </c:pt>
                <c:pt idx="333">
                  <c:v>160417.83514015729</c:v>
                </c:pt>
                <c:pt idx="334">
                  <c:v>160500.51689933572</c:v>
                </c:pt>
                <c:pt idx="335">
                  <c:v>160580.11685144901</c:v>
                </c:pt>
                <c:pt idx="336">
                  <c:v>160656.6272919795</c:v>
                </c:pt>
                <c:pt idx="337">
                  <c:v>160730.04049714821</c:v>
                </c:pt>
                <c:pt idx="338">
                  <c:v>160800.34872386674</c:v>
                </c:pt>
                <c:pt idx="339">
                  <c:v>160867.54420968899</c:v>
                </c:pt>
                <c:pt idx="340">
                  <c:v>160931.6191727627</c:v>
                </c:pt>
                <c:pt idx="341">
                  <c:v>160992.56581178101</c:v>
                </c:pt>
                <c:pt idx="342">
                  <c:v>161050.37630593378</c:v>
                </c:pt>
                <c:pt idx="343">
                  <c:v>161105.04281485884</c:v>
                </c:pt>
                <c:pt idx="344">
                  <c:v>161156.55747859314</c:v>
                </c:pt>
                <c:pt idx="345">
                  <c:v>161204.91241752368</c:v>
                </c:pt>
                <c:pt idx="346">
                  <c:v>161250.09973233845</c:v>
                </c:pt>
                <c:pt idx="347">
                  <c:v>161292.11150397715</c:v>
                </c:pt>
                <c:pt idx="348">
                  <c:v>161330.93979358187</c:v>
                </c:pt>
                <c:pt idx="349">
                  <c:v>161366.57664244753</c:v>
                </c:pt>
                <c:pt idx="350">
                  <c:v>161399.01407197225</c:v>
                </c:pt>
                <c:pt idx="351">
                  <c:v>161428.24408360769</c:v>
                </c:pt>
                <c:pt idx="352">
                  <c:v>161454.25865880912</c:v>
                </c:pt>
                <c:pt idx="353">
                  <c:v>161477.04975898546</c:v>
                </c:pt>
                <c:pt idx="354">
                  <c:v>161496.60932544916</c:v>
                </c:pt>
                <c:pt idx="355">
                  <c:v>161512.92927936593</c:v>
                </c:pt>
                <c:pt idx="356">
                  <c:v>161526.0015217044</c:v>
                </c:pt>
                <c:pt idx="357">
                  <c:v>161535.81793318564</c:v>
                </c:pt>
                <c:pt idx="358">
                  <c:v>161542.37037423247</c:v>
                </c:pt>
                <c:pt idx="359">
                  <c:v>161545.65068491886</c:v>
                </c:pt>
              </c:numCache>
            </c:numRef>
          </c:val>
          <c:smooth val="0"/>
          <c:extLst>
            <c:ext xmlns:c16="http://schemas.microsoft.com/office/drawing/2014/chart" uri="{C3380CC4-5D6E-409C-BE32-E72D297353CC}">
              <c16:uniqueId val="{00000001-8D45-4F85-8538-F765F99ADD6F}"/>
            </c:ext>
          </c:extLst>
        </c:ser>
        <c:dLbls>
          <c:showLegendKey val="0"/>
          <c:showVal val="0"/>
          <c:showCatName val="0"/>
          <c:showSerName val="0"/>
          <c:showPercent val="0"/>
          <c:showBubbleSize val="0"/>
        </c:dLbls>
        <c:smooth val="0"/>
        <c:axId val="1480773408"/>
        <c:axId val="1244766592"/>
      </c:lineChart>
      <c:catAx>
        <c:axId val="14807734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766592"/>
        <c:crosses val="autoZero"/>
        <c:auto val="1"/>
        <c:lblAlgn val="ctr"/>
        <c:lblOffset val="100"/>
        <c:noMultiLvlLbl val="0"/>
      </c:catAx>
      <c:valAx>
        <c:axId val="12447665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077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512446</xdr:colOff>
      <xdr:row>4</xdr:row>
      <xdr:rowOff>99061</xdr:rowOff>
    </xdr:from>
    <xdr:to>
      <xdr:col>19</xdr:col>
      <xdr:colOff>407670</xdr:colOff>
      <xdr:row>24</xdr:row>
      <xdr:rowOff>83820</xdr:rowOff>
    </xdr:to>
    <xdr:graphicFrame macro="">
      <xdr:nvGraphicFramePr>
        <xdr:cNvPr id="2" name="Chart 1">
          <a:extLst>
            <a:ext uri="{FF2B5EF4-FFF2-40B4-BE49-F238E27FC236}">
              <a16:creationId xmlns:a16="http://schemas.microsoft.com/office/drawing/2014/main" id="{37EB498C-21B5-4F4A-9458-105541539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121920</xdr:colOff>
      <xdr:row>6</xdr:row>
      <xdr:rowOff>0</xdr:rowOff>
    </xdr:from>
    <xdr:to>
      <xdr:col>21</xdr:col>
      <xdr:colOff>388620</xdr:colOff>
      <xdr:row>23</xdr:row>
      <xdr:rowOff>152400</xdr:rowOff>
    </xdr:to>
    <xdr:graphicFrame macro="">
      <xdr:nvGraphicFramePr>
        <xdr:cNvPr id="4" name="Chart 3">
          <a:extLst>
            <a:ext uri="{FF2B5EF4-FFF2-40B4-BE49-F238E27FC236}">
              <a16:creationId xmlns:a16="http://schemas.microsoft.com/office/drawing/2014/main" id="{0B6BFDF0-D885-4D7B-A2E7-8BD905452E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tirebeforedad.com/when-to-refinance-a-mortgage/" TargetMode="External"/><Relationship Id="rId1" Type="http://schemas.openxmlformats.org/officeDocument/2006/relationships/hyperlink" Target="https://www.retirebeforedad.com/CredibleRefiS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retirebeforedad.com/when-to-refinance-a-mortgage/" TargetMode="External"/><Relationship Id="rId1" Type="http://schemas.openxmlformats.org/officeDocument/2006/relationships/hyperlink" Target="https://www.retirebeforedad.com/CredibleRefiS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tirebeforedad.com/when-to-refinance-a-mortgage/" TargetMode="External"/><Relationship Id="rId1" Type="http://schemas.openxmlformats.org/officeDocument/2006/relationships/hyperlink" Target="https://www.retirebeforedad.com/CredibleRefiS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DD75-35B5-40B4-883E-B9B21B37EA0B}">
  <dimension ref="A1:L377"/>
  <sheetViews>
    <sheetView zoomScaleNormal="100" workbookViewId="0"/>
  </sheetViews>
  <sheetFormatPr defaultColWidth="9.109375" defaultRowHeight="14.4" x14ac:dyDescent="0.3"/>
  <cols>
    <col min="1" max="1" width="19.6640625" customWidth="1"/>
    <col min="2" max="2" width="14.6640625" customWidth="1"/>
    <col min="3" max="3" width="4" bestFit="1" customWidth="1"/>
    <col min="4" max="4" width="9.88671875" customWidth="1"/>
    <col min="5" max="5" width="19.88671875" customWidth="1"/>
    <col min="6" max="6" width="12.6640625" bestFit="1" customWidth="1"/>
    <col min="8" max="8" width="10.6640625" bestFit="1" customWidth="1"/>
    <col min="9" max="9" width="12" bestFit="1" customWidth="1"/>
    <col min="10" max="10" width="12.88671875" bestFit="1" customWidth="1"/>
    <col min="11" max="11" width="5.33203125" bestFit="1" customWidth="1"/>
  </cols>
  <sheetData>
    <row r="1" spans="1:12" ht="18" x14ac:dyDescent="0.35">
      <c r="A1" s="90" t="s">
        <v>17</v>
      </c>
      <c r="C1" s="6"/>
      <c r="D1" s="2"/>
      <c r="E1" s="95" t="s">
        <v>50</v>
      </c>
      <c r="F1" s="95"/>
      <c r="G1" s="95"/>
      <c r="H1" s="95"/>
      <c r="I1" s="1"/>
    </row>
    <row r="2" spans="1:12" ht="18" x14ac:dyDescent="0.35">
      <c r="A2" s="5"/>
      <c r="C2" s="6"/>
      <c r="D2" s="2"/>
      <c r="E2" s="95" t="s">
        <v>54</v>
      </c>
      <c r="F2" s="95"/>
      <c r="G2" s="95"/>
      <c r="H2" s="95"/>
      <c r="I2" s="95"/>
      <c r="J2" s="96" t="s">
        <v>53</v>
      </c>
      <c r="K2" s="96"/>
      <c r="L2" s="96"/>
    </row>
    <row r="3" spans="1:12" x14ac:dyDescent="0.3">
      <c r="A3" s="5"/>
      <c r="C3" s="6"/>
      <c r="D3" s="2"/>
      <c r="E3" s="7"/>
      <c r="F3" s="1"/>
      <c r="G3" s="1"/>
      <c r="I3" s="1"/>
    </row>
    <row r="4" spans="1:12" x14ac:dyDescent="0.3">
      <c r="A4" s="92" t="s">
        <v>38</v>
      </c>
      <c r="B4" s="92"/>
      <c r="C4" s="6"/>
      <c r="D4" s="2"/>
      <c r="E4" s="94" t="s">
        <v>39</v>
      </c>
      <c r="F4" s="94"/>
      <c r="G4" s="1"/>
      <c r="I4" s="1"/>
    </row>
    <row r="5" spans="1:12" x14ac:dyDescent="0.3">
      <c r="A5" s="93" t="s">
        <v>37</v>
      </c>
      <c r="B5" s="93"/>
      <c r="C5" s="6"/>
      <c r="D5" s="2"/>
      <c r="E5" s="8" t="s">
        <v>34</v>
      </c>
      <c r="F5" s="3">
        <f>SUM(H18:H377)</f>
        <v>177025.1225804151</v>
      </c>
      <c r="G5" s="1"/>
      <c r="I5" s="1"/>
    </row>
    <row r="6" spans="1:12" x14ac:dyDescent="0.3">
      <c r="A6" s="8" t="s">
        <v>18</v>
      </c>
      <c r="B6" s="38">
        <f ca="1">TODAY()</f>
        <v>44066</v>
      </c>
      <c r="C6" s="6"/>
      <c r="D6" s="2"/>
      <c r="E6" s="8" t="s">
        <v>19</v>
      </c>
      <c r="F6" s="31">
        <f>COUNTIFS(F18:F377,"&gt;0")</f>
        <v>293</v>
      </c>
      <c r="G6" s="1"/>
      <c r="I6" s="1"/>
    </row>
    <row r="7" spans="1:12" x14ac:dyDescent="0.3">
      <c r="A7" s="8" t="s">
        <v>21</v>
      </c>
      <c r="B7" s="45">
        <v>31168</v>
      </c>
      <c r="C7" s="6"/>
      <c r="D7" s="2"/>
      <c r="E7" s="8" t="s">
        <v>35</v>
      </c>
      <c r="F7" s="37">
        <f ca="1">VLOOKUP(F6,C17:D377,2)</f>
        <v>52963</v>
      </c>
      <c r="G7" s="1"/>
      <c r="I7" s="1"/>
    </row>
    <row r="8" spans="1:12" x14ac:dyDescent="0.3">
      <c r="A8" s="8" t="s">
        <v>26</v>
      </c>
      <c r="B8" s="46">
        <v>350000</v>
      </c>
      <c r="C8" s="6"/>
      <c r="D8" s="2"/>
      <c r="E8" s="8" t="s">
        <v>16</v>
      </c>
      <c r="F8" s="32">
        <f ca="1">VLOOKUP(F6,C17:K377,9)</f>
        <v>59</v>
      </c>
      <c r="G8" s="1"/>
      <c r="I8" s="1"/>
    </row>
    <row r="9" spans="1:12" x14ac:dyDescent="0.3">
      <c r="A9" s="8" t="s">
        <v>20</v>
      </c>
      <c r="B9" s="47">
        <v>312000</v>
      </c>
      <c r="C9" s="6"/>
      <c r="D9" s="2"/>
      <c r="G9" s="1"/>
      <c r="I9" s="1"/>
    </row>
    <row r="10" spans="1:12" x14ac:dyDescent="0.3">
      <c r="A10" s="8" t="s">
        <v>5</v>
      </c>
      <c r="B10" s="48">
        <v>0.04</v>
      </c>
      <c r="C10" s="6"/>
      <c r="D10" s="2"/>
      <c r="G10" s="1"/>
      <c r="I10" s="1"/>
    </row>
    <row r="11" spans="1:12" x14ac:dyDescent="0.3">
      <c r="A11" s="8" t="s">
        <v>25</v>
      </c>
      <c r="B11" s="49">
        <v>30</v>
      </c>
      <c r="C11" s="6"/>
      <c r="D11" s="10"/>
      <c r="F11" s="11"/>
      <c r="G11" s="11"/>
      <c r="I11" s="1"/>
    </row>
    <row r="12" spans="1:12" x14ac:dyDescent="0.3">
      <c r="A12" s="8" t="s">
        <v>6</v>
      </c>
      <c r="B12" s="42">
        <f>PMT(B10/12,B11*12,-B8,0)</f>
        <v>1670.9535341291082</v>
      </c>
      <c r="C12" s="6"/>
      <c r="D12" s="2"/>
      <c r="F12" s="1"/>
      <c r="G12" s="1"/>
      <c r="I12" s="1"/>
    </row>
    <row r="13" spans="1:12" x14ac:dyDescent="0.3">
      <c r="A13" s="8" t="s">
        <v>7</v>
      </c>
      <c r="B13" s="50">
        <v>500</v>
      </c>
      <c r="C13" s="6"/>
      <c r="D13" s="2"/>
      <c r="F13" s="1"/>
      <c r="G13" s="1"/>
      <c r="I13" s="1"/>
    </row>
    <row r="14" spans="1:12" x14ac:dyDescent="0.3">
      <c r="A14" s="12" t="s">
        <v>8</v>
      </c>
      <c r="B14" s="51">
        <v>0</v>
      </c>
      <c r="C14" s="6"/>
      <c r="D14" s="2"/>
      <c r="F14" s="11"/>
      <c r="G14" s="11"/>
      <c r="I14" s="1"/>
    </row>
    <row r="15" spans="1:12" x14ac:dyDescent="0.3">
      <c r="A15" s="8" t="s">
        <v>9</v>
      </c>
      <c r="B15" s="1">
        <f>SUM(B12:B14)</f>
        <v>2170.9535341291084</v>
      </c>
      <c r="C15" s="6"/>
      <c r="D15" s="14"/>
      <c r="I15" s="1"/>
    </row>
    <row r="16" spans="1:12" x14ac:dyDescent="0.3">
      <c r="A16" s="8"/>
      <c r="B16" s="13"/>
      <c r="C16" s="92" t="s">
        <v>36</v>
      </c>
      <c r="D16" s="92"/>
      <c r="E16" s="92"/>
      <c r="F16" s="92"/>
      <c r="G16" s="92"/>
      <c r="H16" s="92"/>
      <c r="I16" s="92"/>
      <c r="J16" s="92"/>
      <c r="K16" s="92"/>
    </row>
    <row r="17" spans="2:11" x14ac:dyDescent="0.3">
      <c r="B17" s="11"/>
      <c r="C17" s="15" t="s">
        <v>10</v>
      </c>
      <c r="D17" s="15" t="s">
        <v>4</v>
      </c>
      <c r="E17" s="15" t="s">
        <v>11</v>
      </c>
      <c r="F17" s="16" t="s">
        <v>12</v>
      </c>
      <c r="G17" s="16" t="s">
        <v>8</v>
      </c>
      <c r="H17" s="15" t="s">
        <v>13</v>
      </c>
      <c r="I17" s="16" t="s">
        <v>14</v>
      </c>
      <c r="J17" s="15" t="s">
        <v>15</v>
      </c>
      <c r="K17" s="16" t="s">
        <v>16</v>
      </c>
    </row>
    <row r="18" spans="2:11" x14ac:dyDescent="0.3">
      <c r="C18" s="21">
        <v>1</v>
      </c>
      <c r="D18" s="22">
        <f ca="1">EOMONTH($B$6,0)+1</f>
        <v>44075</v>
      </c>
      <c r="E18" s="23">
        <f>B9</f>
        <v>312000</v>
      </c>
      <c r="F18" s="24">
        <f t="shared" ref="F18:F82" si="0">IF(E18&gt;$B$12,$B$12,(E18+(E18*(($B$10/12)))))</f>
        <v>1670.9535341291082</v>
      </c>
      <c r="G18" s="24">
        <f t="shared" ref="G18:G41" si="1">IF(E18&gt;$B$12,$B$14,0)</f>
        <v>0</v>
      </c>
      <c r="H18" s="23">
        <f t="shared" ref="H18:H82" si="2">(E18*($B$10/12))</f>
        <v>1040</v>
      </c>
      <c r="I18" s="25">
        <f>(F18-H18)+G18</f>
        <v>630.95353412910822</v>
      </c>
      <c r="J18" s="23">
        <f>E18-I18</f>
        <v>311369.04646587087</v>
      </c>
      <c r="K18" s="26">
        <f ca="1">ROUNDDOWN(((D18-$B$7)/365.25),0)</f>
        <v>35</v>
      </c>
    </row>
    <row r="19" spans="2:11" x14ac:dyDescent="0.3">
      <c r="C19" s="21">
        <v>2</v>
      </c>
      <c r="D19" s="22">
        <f ca="1">EOMONTH(D18,0)+1</f>
        <v>44105</v>
      </c>
      <c r="E19" s="23">
        <f t="shared" ref="E19:E82" si="3">J18</f>
        <v>311369.04646587087</v>
      </c>
      <c r="F19" s="24">
        <f t="shared" si="0"/>
        <v>1670.9535341291082</v>
      </c>
      <c r="G19" s="24">
        <f t="shared" si="1"/>
        <v>0</v>
      </c>
      <c r="H19" s="23">
        <f t="shared" si="2"/>
        <v>1037.896821552903</v>
      </c>
      <c r="I19" s="25">
        <f t="shared" ref="I19:I82" si="4">(F19-H19)+G19</f>
        <v>633.0567125762052</v>
      </c>
      <c r="J19" s="23">
        <f t="shared" ref="J19:J82" si="5">E19-I19</f>
        <v>310735.98975329468</v>
      </c>
      <c r="K19" s="26">
        <f t="shared" ref="K19:K82" ca="1" si="6">ROUNDDOWN(((D19-$B$7)/365.25),0)</f>
        <v>35</v>
      </c>
    </row>
    <row r="20" spans="2:11" x14ac:dyDescent="0.3">
      <c r="C20" s="21">
        <v>3</v>
      </c>
      <c r="D20" s="22">
        <f ca="1">EOMONTH(D19,0)+1</f>
        <v>44136</v>
      </c>
      <c r="E20" s="23">
        <f t="shared" si="3"/>
        <v>310735.98975329468</v>
      </c>
      <c r="F20" s="24">
        <f t="shared" si="0"/>
        <v>1670.9535341291082</v>
      </c>
      <c r="G20" s="24">
        <f t="shared" si="1"/>
        <v>0</v>
      </c>
      <c r="H20" s="23">
        <f t="shared" si="2"/>
        <v>1035.7866325109824</v>
      </c>
      <c r="I20" s="25">
        <f t="shared" si="4"/>
        <v>635.16690161812585</v>
      </c>
      <c r="J20" s="23">
        <f t="shared" si="5"/>
        <v>310100.82285167655</v>
      </c>
      <c r="K20" s="26">
        <f t="shared" ca="1" si="6"/>
        <v>35</v>
      </c>
    </row>
    <row r="21" spans="2:11" x14ac:dyDescent="0.3">
      <c r="C21" s="21">
        <v>4</v>
      </c>
      <c r="D21" s="22">
        <f t="shared" ref="D21:D83" ca="1" si="7">EOMONTH(D20,0)+1</f>
        <v>44166</v>
      </c>
      <c r="E21" s="23">
        <f t="shared" si="3"/>
        <v>310100.82285167655</v>
      </c>
      <c r="F21" s="24">
        <f t="shared" si="0"/>
        <v>1670.9535341291082</v>
      </c>
      <c r="G21" s="24">
        <f t="shared" si="1"/>
        <v>0</v>
      </c>
      <c r="H21" s="23">
        <f t="shared" si="2"/>
        <v>1033.6694095055886</v>
      </c>
      <c r="I21" s="25">
        <f t="shared" si="4"/>
        <v>637.28412462351957</v>
      </c>
      <c r="J21" s="23">
        <f t="shared" si="5"/>
        <v>309463.53872705303</v>
      </c>
      <c r="K21" s="26">
        <f t="shared" ca="1" si="6"/>
        <v>35</v>
      </c>
    </row>
    <row r="22" spans="2:11" x14ac:dyDescent="0.3">
      <c r="C22" s="21">
        <v>5</v>
      </c>
      <c r="D22" s="22">
        <f t="shared" ca="1" si="7"/>
        <v>44197</v>
      </c>
      <c r="E22" s="23">
        <f t="shared" si="3"/>
        <v>309463.53872705303</v>
      </c>
      <c r="F22" s="24">
        <f t="shared" si="0"/>
        <v>1670.9535341291082</v>
      </c>
      <c r="G22" s="24">
        <f t="shared" si="1"/>
        <v>0</v>
      </c>
      <c r="H22" s="23">
        <f t="shared" si="2"/>
        <v>1031.5451290901769</v>
      </c>
      <c r="I22" s="25">
        <f t="shared" si="4"/>
        <v>639.40840503893128</v>
      </c>
      <c r="J22" s="23">
        <f t="shared" si="5"/>
        <v>308824.1303220141</v>
      </c>
      <c r="K22" s="26">
        <f t="shared" ca="1" si="6"/>
        <v>35</v>
      </c>
    </row>
    <row r="23" spans="2:11" x14ac:dyDescent="0.3">
      <c r="C23" s="21">
        <v>6</v>
      </c>
      <c r="D23" s="22">
        <f t="shared" ca="1" si="7"/>
        <v>44228</v>
      </c>
      <c r="E23" s="23">
        <f t="shared" si="3"/>
        <v>308824.1303220141</v>
      </c>
      <c r="F23" s="24">
        <f t="shared" si="0"/>
        <v>1670.9535341291082</v>
      </c>
      <c r="G23" s="24">
        <f t="shared" si="1"/>
        <v>0</v>
      </c>
      <c r="H23" s="23">
        <f t="shared" si="2"/>
        <v>1029.413767740047</v>
      </c>
      <c r="I23" s="25">
        <f t="shared" si="4"/>
        <v>641.53976638906124</v>
      </c>
      <c r="J23" s="23">
        <f t="shared" si="5"/>
        <v>308182.59055562504</v>
      </c>
      <c r="K23" s="26">
        <f t="shared" ca="1" si="6"/>
        <v>35</v>
      </c>
    </row>
    <row r="24" spans="2:11" x14ac:dyDescent="0.3">
      <c r="C24" s="21">
        <v>7</v>
      </c>
      <c r="D24" s="22">
        <f t="shared" ca="1" si="7"/>
        <v>44256</v>
      </c>
      <c r="E24" s="23">
        <f t="shared" si="3"/>
        <v>308182.59055562504</v>
      </c>
      <c r="F24" s="24">
        <f t="shared" si="0"/>
        <v>1670.9535341291082</v>
      </c>
      <c r="G24" s="24">
        <f t="shared" si="1"/>
        <v>0</v>
      </c>
      <c r="H24" s="23">
        <f t="shared" si="2"/>
        <v>1027.2753018520834</v>
      </c>
      <c r="I24" s="25">
        <f t="shared" si="4"/>
        <v>643.67823227702479</v>
      </c>
      <c r="J24" s="23">
        <f t="shared" si="5"/>
        <v>307538.91232334799</v>
      </c>
      <c r="K24" s="26">
        <f t="shared" ca="1" si="6"/>
        <v>35</v>
      </c>
    </row>
    <row r="25" spans="2:11" x14ac:dyDescent="0.3">
      <c r="C25" s="21">
        <v>8</v>
      </c>
      <c r="D25" s="22">
        <f t="shared" ca="1" si="7"/>
        <v>44287</v>
      </c>
      <c r="E25" s="23">
        <f t="shared" si="3"/>
        <v>307538.91232334799</v>
      </c>
      <c r="F25" s="24">
        <f t="shared" si="0"/>
        <v>1670.9535341291082</v>
      </c>
      <c r="G25" s="24">
        <f t="shared" si="1"/>
        <v>0</v>
      </c>
      <c r="H25" s="23">
        <f t="shared" si="2"/>
        <v>1025.1297077444933</v>
      </c>
      <c r="I25" s="25">
        <f t="shared" si="4"/>
        <v>645.8238263846149</v>
      </c>
      <c r="J25" s="23">
        <f t="shared" si="5"/>
        <v>306893.08849696338</v>
      </c>
      <c r="K25" s="26">
        <f t="shared" ca="1" si="6"/>
        <v>35</v>
      </c>
    </row>
    <row r="26" spans="2:11" x14ac:dyDescent="0.3">
      <c r="C26" s="21">
        <v>9</v>
      </c>
      <c r="D26" s="22">
        <f t="shared" ca="1" si="7"/>
        <v>44317</v>
      </c>
      <c r="E26" s="23">
        <f t="shared" si="3"/>
        <v>306893.08849696338</v>
      </c>
      <c r="F26" s="24">
        <f t="shared" si="0"/>
        <v>1670.9535341291082</v>
      </c>
      <c r="G26" s="24">
        <f t="shared" si="1"/>
        <v>0</v>
      </c>
      <c r="H26" s="23">
        <f t="shared" si="2"/>
        <v>1022.9769616565446</v>
      </c>
      <c r="I26" s="25">
        <f t="shared" si="4"/>
        <v>647.97657247256359</v>
      </c>
      <c r="J26" s="23">
        <f t="shared" si="5"/>
        <v>306245.11192449083</v>
      </c>
      <c r="K26" s="26">
        <f t="shared" ca="1" si="6"/>
        <v>36</v>
      </c>
    </row>
    <row r="27" spans="2:11" x14ac:dyDescent="0.3">
      <c r="C27" s="21">
        <v>10</v>
      </c>
      <c r="D27" s="22">
        <f t="shared" ca="1" si="7"/>
        <v>44348</v>
      </c>
      <c r="E27" s="23">
        <f t="shared" si="3"/>
        <v>306245.11192449083</v>
      </c>
      <c r="F27" s="24">
        <f t="shared" si="0"/>
        <v>1670.9535341291082</v>
      </c>
      <c r="G27" s="24">
        <f t="shared" si="1"/>
        <v>0</v>
      </c>
      <c r="H27" s="23">
        <f t="shared" si="2"/>
        <v>1020.8170397483028</v>
      </c>
      <c r="I27" s="25">
        <f t="shared" si="4"/>
        <v>650.1364943808054</v>
      </c>
      <c r="J27" s="23">
        <f t="shared" si="5"/>
        <v>305594.97543011</v>
      </c>
      <c r="K27" s="26">
        <f t="shared" ca="1" si="6"/>
        <v>36</v>
      </c>
    </row>
    <row r="28" spans="2:11" x14ac:dyDescent="0.3">
      <c r="C28" s="21">
        <v>11</v>
      </c>
      <c r="D28" s="22">
        <f t="shared" ca="1" si="7"/>
        <v>44378</v>
      </c>
      <c r="E28" s="23">
        <f t="shared" si="3"/>
        <v>305594.97543011</v>
      </c>
      <c r="F28" s="24">
        <f t="shared" si="0"/>
        <v>1670.9535341291082</v>
      </c>
      <c r="G28" s="24">
        <f t="shared" si="1"/>
        <v>0</v>
      </c>
      <c r="H28" s="23">
        <f t="shared" si="2"/>
        <v>1018.6499181003668</v>
      </c>
      <c r="I28" s="25">
        <f t="shared" si="4"/>
        <v>652.30361602874143</v>
      </c>
      <c r="J28" s="23">
        <f t="shared" si="5"/>
        <v>304942.67181408126</v>
      </c>
      <c r="K28" s="26">
        <f t="shared" ca="1" si="6"/>
        <v>36</v>
      </c>
    </row>
    <row r="29" spans="2:11" x14ac:dyDescent="0.3">
      <c r="C29" s="21">
        <v>12</v>
      </c>
      <c r="D29" s="22">
        <f t="shared" ca="1" si="7"/>
        <v>44409</v>
      </c>
      <c r="E29" s="23">
        <f t="shared" si="3"/>
        <v>304942.67181408126</v>
      </c>
      <c r="F29" s="24">
        <f t="shared" si="0"/>
        <v>1670.9535341291082</v>
      </c>
      <c r="G29" s="24">
        <f t="shared" si="1"/>
        <v>0</v>
      </c>
      <c r="H29" s="23">
        <f t="shared" si="2"/>
        <v>1016.4755727136043</v>
      </c>
      <c r="I29" s="25">
        <f t="shared" si="4"/>
        <v>654.47796141550396</v>
      </c>
      <c r="J29" s="23">
        <f t="shared" si="5"/>
        <v>304288.19385266578</v>
      </c>
      <c r="K29" s="26">
        <f t="shared" ca="1" si="6"/>
        <v>36</v>
      </c>
    </row>
    <row r="30" spans="2:11" x14ac:dyDescent="0.3">
      <c r="C30" s="21">
        <v>13</v>
      </c>
      <c r="D30" s="22">
        <f t="shared" ca="1" si="7"/>
        <v>44440</v>
      </c>
      <c r="E30" s="23">
        <f t="shared" si="3"/>
        <v>304288.19385266578</v>
      </c>
      <c r="F30" s="24">
        <f t="shared" si="0"/>
        <v>1670.9535341291082</v>
      </c>
      <c r="G30" s="24">
        <f t="shared" si="1"/>
        <v>0</v>
      </c>
      <c r="H30" s="23">
        <f t="shared" si="2"/>
        <v>1014.293979508886</v>
      </c>
      <c r="I30" s="25">
        <f t="shared" si="4"/>
        <v>656.65955462022225</v>
      </c>
      <c r="J30" s="23">
        <f t="shared" si="5"/>
        <v>303631.53429804556</v>
      </c>
      <c r="K30" s="26">
        <f t="shared" ca="1" si="6"/>
        <v>36</v>
      </c>
    </row>
    <row r="31" spans="2:11" x14ac:dyDescent="0.3">
      <c r="C31" s="21">
        <v>14</v>
      </c>
      <c r="D31" s="22">
        <f t="shared" ca="1" si="7"/>
        <v>44470</v>
      </c>
      <c r="E31" s="23">
        <f t="shared" si="3"/>
        <v>303631.53429804556</v>
      </c>
      <c r="F31" s="24">
        <f t="shared" si="0"/>
        <v>1670.9535341291082</v>
      </c>
      <c r="G31" s="24">
        <f t="shared" si="1"/>
        <v>0</v>
      </c>
      <c r="H31" s="23">
        <f t="shared" si="2"/>
        <v>1012.1051143268186</v>
      </c>
      <c r="I31" s="25">
        <f t="shared" si="4"/>
        <v>658.84841980228964</v>
      </c>
      <c r="J31" s="23">
        <f t="shared" si="5"/>
        <v>302972.6858782433</v>
      </c>
      <c r="K31" s="26">
        <f t="shared" ca="1" si="6"/>
        <v>36</v>
      </c>
    </row>
    <row r="32" spans="2:11" x14ac:dyDescent="0.3">
      <c r="C32" s="21">
        <v>15</v>
      </c>
      <c r="D32" s="22">
        <f t="shared" ca="1" si="7"/>
        <v>44501</v>
      </c>
      <c r="E32" s="23">
        <f t="shared" si="3"/>
        <v>302972.6858782433</v>
      </c>
      <c r="F32" s="24">
        <f t="shared" si="0"/>
        <v>1670.9535341291082</v>
      </c>
      <c r="G32" s="24">
        <f t="shared" si="1"/>
        <v>0</v>
      </c>
      <c r="H32" s="23">
        <f t="shared" si="2"/>
        <v>1009.9089529274777</v>
      </c>
      <c r="I32" s="25">
        <f t="shared" si="4"/>
        <v>661.04458120163054</v>
      </c>
      <c r="J32" s="23">
        <f t="shared" si="5"/>
        <v>302311.64129704167</v>
      </c>
      <c r="K32" s="26">
        <f t="shared" ca="1" si="6"/>
        <v>36</v>
      </c>
    </row>
    <row r="33" spans="3:11" x14ac:dyDescent="0.3">
      <c r="C33" s="21">
        <v>16</v>
      </c>
      <c r="D33" s="22">
        <f t="shared" ca="1" si="7"/>
        <v>44531</v>
      </c>
      <c r="E33" s="23">
        <f t="shared" si="3"/>
        <v>302311.64129704167</v>
      </c>
      <c r="F33" s="24">
        <f t="shared" si="0"/>
        <v>1670.9535341291082</v>
      </c>
      <c r="G33" s="24">
        <f t="shared" si="1"/>
        <v>0</v>
      </c>
      <c r="H33" s="23">
        <f t="shared" si="2"/>
        <v>1007.705470990139</v>
      </c>
      <c r="I33" s="25">
        <f t="shared" si="4"/>
        <v>663.2480631389692</v>
      </c>
      <c r="J33" s="23">
        <f t="shared" si="5"/>
        <v>301648.39323390269</v>
      </c>
      <c r="K33" s="26">
        <f t="shared" ca="1" si="6"/>
        <v>36</v>
      </c>
    </row>
    <row r="34" spans="3:11" x14ac:dyDescent="0.3">
      <c r="C34" s="21">
        <v>17</v>
      </c>
      <c r="D34" s="22">
        <f t="shared" ca="1" si="7"/>
        <v>44562</v>
      </c>
      <c r="E34" s="23">
        <f t="shared" si="3"/>
        <v>301648.39323390269</v>
      </c>
      <c r="F34" s="24">
        <f t="shared" si="0"/>
        <v>1670.9535341291082</v>
      </c>
      <c r="G34" s="24">
        <f t="shared" si="1"/>
        <v>0</v>
      </c>
      <c r="H34" s="23">
        <f t="shared" si="2"/>
        <v>1005.494644113009</v>
      </c>
      <c r="I34" s="25">
        <f t="shared" si="4"/>
        <v>665.45889001609919</v>
      </c>
      <c r="J34" s="23">
        <f t="shared" si="5"/>
        <v>300982.93434388662</v>
      </c>
      <c r="K34" s="26">
        <f t="shared" ca="1" si="6"/>
        <v>36</v>
      </c>
    </row>
    <row r="35" spans="3:11" x14ac:dyDescent="0.3">
      <c r="C35" s="21">
        <v>18</v>
      </c>
      <c r="D35" s="22">
        <f t="shared" ca="1" si="7"/>
        <v>44593</v>
      </c>
      <c r="E35" s="23">
        <f t="shared" si="3"/>
        <v>300982.93434388662</v>
      </c>
      <c r="F35" s="24">
        <f t="shared" si="0"/>
        <v>1670.9535341291082</v>
      </c>
      <c r="G35" s="24">
        <f t="shared" si="1"/>
        <v>0</v>
      </c>
      <c r="H35" s="23">
        <f t="shared" si="2"/>
        <v>1003.2764478129554</v>
      </c>
      <c r="I35" s="25">
        <f t="shared" si="4"/>
        <v>667.67708631615278</v>
      </c>
      <c r="J35" s="23">
        <f t="shared" si="5"/>
        <v>300315.25725757045</v>
      </c>
      <c r="K35" s="26">
        <f t="shared" ca="1" si="6"/>
        <v>36</v>
      </c>
    </row>
    <row r="36" spans="3:11" x14ac:dyDescent="0.3">
      <c r="C36" s="21">
        <v>19</v>
      </c>
      <c r="D36" s="22">
        <f t="shared" ca="1" si="7"/>
        <v>44621</v>
      </c>
      <c r="E36" s="23">
        <f t="shared" si="3"/>
        <v>300315.25725757045</v>
      </c>
      <c r="F36" s="24">
        <f t="shared" si="0"/>
        <v>1670.9535341291082</v>
      </c>
      <c r="G36" s="24">
        <f t="shared" si="1"/>
        <v>0</v>
      </c>
      <c r="H36" s="23">
        <f t="shared" si="2"/>
        <v>1001.050857525235</v>
      </c>
      <c r="I36" s="25">
        <f t="shared" si="4"/>
        <v>669.90267660387326</v>
      </c>
      <c r="J36" s="23">
        <f t="shared" si="5"/>
        <v>299645.35458096658</v>
      </c>
      <c r="K36" s="26">
        <f t="shared" ca="1" si="6"/>
        <v>36</v>
      </c>
    </row>
    <row r="37" spans="3:11" x14ac:dyDescent="0.3">
      <c r="C37" s="21">
        <v>20</v>
      </c>
      <c r="D37" s="22">
        <f t="shared" ca="1" si="7"/>
        <v>44652</v>
      </c>
      <c r="E37" s="23">
        <f t="shared" si="3"/>
        <v>299645.35458096658</v>
      </c>
      <c r="F37" s="24">
        <f t="shared" si="0"/>
        <v>1670.9535341291082</v>
      </c>
      <c r="G37" s="24">
        <f t="shared" si="1"/>
        <v>0</v>
      </c>
      <c r="H37" s="23">
        <f t="shared" si="2"/>
        <v>998.81784860322205</v>
      </c>
      <c r="I37" s="25">
        <f t="shared" si="4"/>
        <v>672.13568552588617</v>
      </c>
      <c r="J37" s="23">
        <f t="shared" si="5"/>
        <v>298973.21889544069</v>
      </c>
      <c r="K37" s="26">
        <f t="shared" ca="1" si="6"/>
        <v>36</v>
      </c>
    </row>
    <row r="38" spans="3:11" x14ac:dyDescent="0.3">
      <c r="C38" s="21">
        <v>21</v>
      </c>
      <c r="D38" s="22">
        <f t="shared" ca="1" si="7"/>
        <v>44682</v>
      </c>
      <c r="E38" s="23">
        <f t="shared" si="3"/>
        <v>298973.21889544069</v>
      </c>
      <c r="F38" s="24">
        <f t="shared" si="0"/>
        <v>1670.9535341291082</v>
      </c>
      <c r="G38" s="24">
        <f t="shared" si="1"/>
        <v>0</v>
      </c>
      <c r="H38" s="23">
        <f t="shared" si="2"/>
        <v>996.5773963181357</v>
      </c>
      <c r="I38" s="25">
        <f t="shared" si="4"/>
        <v>674.37613781097252</v>
      </c>
      <c r="J38" s="23">
        <f t="shared" si="5"/>
        <v>298298.8427576297</v>
      </c>
      <c r="K38" s="26">
        <f t="shared" ca="1" si="6"/>
        <v>36</v>
      </c>
    </row>
    <row r="39" spans="3:11" x14ac:dyDescent="0.3">
      <c r="C39" s="21">
        <v>22</v>
      </c>
      <c r="D39" s="22">
        <f t="shared" ca="1" si="7"/>
        <v>44713</v>
      </c>
      <c r="E39" s="23">
        <f t="shared" si="3"/>
        <v>298298.8427576297</v>
      </c>
      <c r="F39" s="24">
        <f t="shared" si="0"/>
        <v>1670.9535341291082</v>
      </c>
      <c r="G39" s="24">
        <f t="shared" si="1"/>
        <v>0</v>
      </c>
      <c r="H39" s="23">
        <f t="shared" si="2"/>
        <v>994.3294758587657</v>
      </c>
      <c r="I39" s="25">
        <f t="shared" si="4"/>
        <v>676.62405827034252</v>
      </c>
      <c r="J39" s="23">
        <f t="shared" si="5"/>
        <v>297622.21869935934</v>
      </c>
      <c r="K39" s="26">
        <f t="shared" ca="1" si="6"/>
        <v>37</v>
      </c>
    </row>
    <row r="40" spans="3:11" x14ac:dyDescent="0.3">
      <c r="C40" s="21">
        <v>23</v>
      </c>
      <c r="D40" s="22">
        <f t="shared" ca="1" si="7"/>
        <v>44743</v>
      </c>
      <c r="E40" s="23">
        <f t="shared" si="3"/>
        <v>297622.21869935934</v>
      </c>
      <c r="F40" s="24">
        <f t="shared" si="0"/>
        <v>1670.9535341291082</v>
      </c>
      <c r="G40" s="24">
        <f t="shared" si="1"/>
        <v>0</v>
      </c>
      <c r="H40" s="23">
        <f t="shared" si="2"/>
        <v>992.07406233119787</v>
      </c>
      <c r="I40" s="25">
        <f t="shared" si="4"/>
        <v>678.87947179791036</v>
      </c>
      <c r="J40" s="23">
        <f t="shared" si="5"/>
        <v>296943.33922756143</v>
      </c>
      <c r="K40" s="26">
        <f t="shared" ca="1" si="6"/>
        <v>37</v>
      </c>
    </row>
    <row r="41" spans="3:11" x14ac:dyDescent="0.3">
      <c r="C41" s="21">
        <v>24</v>
      </c>
      <c r="D41" s="22">
        <f t="shared" ca="1" si="7"/>
        <v>44774</v>
      </c>
      <c r="E41" s="23">
        <f t="shared" si="3"/>
        <v>296943.33922756143</v>
      </c>
      <c r="F41" s="24">
        <f t="shared" si="0"/>
        <v>1670.9535341291082</v>
      </c>
      <c r="G41" s="24">
        <f t="shared" si="1"/>
        <v>0</v>
      </c>
      <c r="H41" s="23">
        <f t="shared" si="2"/>
        <v>989.81113075853818</v>
      </c>
      <c r="I41" s="25">
        <f>(F41-H41)+G41</f>
        <v>681.14240337057004</v>
      </c>
      <c r="J41" s="23">
        <f t="shared" si="5"/>
        <v>296262.19682419085</v>
      </c>
      <c r="K41" s="26">
        <f t="shared" ca="1" si="6"/>
        <v>37</v>
      </c>
    </row>
    <row r="42" spans="3:11" x14ac:dyDescent="0.3">
      <c r="C42" s="21">
        <v>25</v>
      </c>
      <c r="D42" s="22">
        <f t="shared" ca="1" si="7"/>
        <v>44805</v>
      </c>
      <c r="E42" s="23">
        <f t="shared" si="3"/>
        <v>296262.19682419085</v>
      </c>
      <c r="F42" s="24">
        <f t="shared" si="0"/>
        <v>1670.9535341291082</v>
      </c>
      <c r="G42" s="24">
        <f>IF(E42&gt;$B$12,$B$14,0)</f>
        <v>0</v>
      </c>
      <c r="H42" s="23">
        <f t="shared" si="2"/>
        <v>987.54065608063627</v>
      </c>
      <c r="I42" s="25">
        <f>(F42-H42)+G42</f>
        <v>683.41287804847195</v>
      </c>
      <c r="J42" s="23">
        <f t="shared" si="5"/>
        <v>295578.78394614236</v>
      </c>
      <c r="K42" s="26">
        <f t="shared" ca="1" si="6"/>
        <v>37</v>
      </c>
    </row>
    <row r="43" spans="3:11" x14ac:dyDescent="0.3">
      <c r="C43" s="21">
        <v>26</v>
      </c>
      <c r="D43" s="22">
        <f t="shared" ca="1" si="7"/>
        <v>44835</v>
      </c>
      <c r="E43" s="23">
        <f t="shared" si="3"/>
        <v>295578.78394614236</v>
      </c>
      <c r="F43" s="24">
        <f t="shared" si="0"/>
        <v>1670.9535341291082</v>
      </c>
      <c r="G43" s="24">
        <f t="shared" ref="G43:G65" si="8">IF(E43&gt;$B$12,$B$14,0)</f>
        <v>0</v>
      </c>
      <c r="H43" s="23">
        <f t="shared" si="2"/>
        <v>985.26261315380793</v>
      </c>
      <c r="I43" s="25">
        <f t="shared" si="4"/>
        <v>685.69092097530029</v>
      </c>
      <c r="J43" s="23">
        <f t="shared" si="5"/>
        <v>294893.09302516707</v>
      </c>
      <c r="K43" s="26">
        <f t="shared" ca="1" si="6"/>
        <v>37</v>
      </c>
    </row>
    <row r="44" spans="3:11" x14ac:dyDescent="0.3">
      <c r="C44" s="21">
        <v>27</v>
      </c>
      <c r="D44" s="22">
        <f t="shared" ca="1" si="7"/>
        <v>44866</v>
      </c>
      <c r="E44" s="23">
        <f t="shared" si="3"/>
        <v>294893.09302516707</v>
      </c>
      <c r="F44" s="24">
        <f t="shared" si="0"/>
        <v>1670.9535341291082</v>
      </c>
      <c r="G44" s="24">
        <f t="shared" si="8"/>
        <v>0</v>
      </c>
      <c r="H44" s="23">
        <f t="shared" si="2"/>
        <v>982.9769767505569</v>
      </c>
      <c r="I44" s="25">
        <f t="shared" si="4"/>
        <v>687.97655737855132</v>
      </c>
      <c r="J44" s="23">
        <f t="shared" si="5"/>
        <v>294205.11646778852</v>
      </c>
      <c r="K44" s="26">
        <f t="shared" ca="1" si="6"/>
        <v>37</v>
      </c>
    </row>
    <row r="45" spans="3:11" x14ac:dyDescent="0.3">
      <c r="C45" s="21">
        <v>28</v>
      </c>
      <c r="D45" s="22">
        <f t="shared" ca="1" si="7"/>
        <v>44896</v>
      </c>
      <c r="E45" s="23">
        <f t="shared" si="3"/>
        <v>294205.11646778852</v>
      </c>
      <c r="F45" s="24">
        <f t="shared" si="0"/>
        <v>1670.9535341291082</v>
      </c>
      <c r="G45" s="24">
        <f t="shared" si="8"/>
        <v>0</v>
      </c>
      <c r="H45" s="23">
        <f t="shared" si="2"/>
        <v>980.68372155929512</v>
      </c>
      <c r="I45" s="25">
        <f t="shared" si="4"/>
        <v>690.2698125698131</v>
      </c>
      <c r="J45" s="23">
        <f t="shared" si="5"/>
        <v>293514.84665521869</v>
      </c>
      <c r="K45" s="26">
        <f t="shared" ca="1" si="6"/>
        <v>37</v>
      </c>
    </row>
    <row r="46" spans="3:11" x14ac:dyDescent="0.3">
      <c r="C46" s="21">
        <v>29</v>
      </c>
      <c r="D46" s="22">
        <f t="shared" ca="1" si="7"/>
        <v>44927</v>
      </c>
      <c r="E46" s="23">
        <f t="shared" si="3"/>
        <v>293514.84665521869</v>
      </c>
      <c r="F46" s="24">
        <f t="shared" si="0"/>
        <v>1670.9535341291082</v>
      </c>
      <c r="G46" s="24">
        <f t="shared" si="8"/>
        <v>0</v>
      </c>
      <c r="H46" s="23">
        <f t="shared" si="2"/>
        <v>978.38282218406232</v>
      </c>
      <c r="I46" s="25">
        <f t="shared" si="4"/>
        <v>692.5707119450459</v>
      </c>
      <c r="J46" s="23">
        <f t="shared" si="5"/>
        <v>292822.27594327362</v>
      </c>
      <c r="K46" s="26">
        <f t="shared" ca="1" si="6"/>
        <v>37</v>
      </c>
    </row>
    <row r="47" spans="3:11" x14ac:dyDescent="0.3">
      <c r="C47" s="21">
        <v>30</v>
      </c>
      <c r="D47" s="22">
        <f t="shared" ca="1" si="7"/>
        <v>44958</v>
      </c>
      <c r="E47" s="23">
        <f t="shared" si="3"/>
        <v>292822.27594327362</v>
      </c>
      <c r="F47" s="24">
        <f t="shared" si="0"/>
        <v>1670.9535341291082</v>
      </c>
      <c r="G47" s="24">
        <f t="shared" si="8"/>
        <v>0</v>
      </c>
      <c r="H47" s="23">
        <f t="shared" si="2"/>
        <v>976.07425314424552</v>
      </c>
      <c r="I47" s="25">
        <f t="shared" si="4"/>
        <v>694.8792809848627</v>
      </c>
      <c r="J47" s="23">
        <f t="shared" si="5"/>
        <v>292127.39666228875</v>
      </c>
      <c r="K47" s="26">
        <f t="shared" ca="1" si="6"/>
        <v>37</v>
      </c>
    </row>
    <row r="48" spans="3:11" x14ac:dyDescent="0.3">
      <c r="C48" s="21">
        <v>31</v>
      </c>
      <c r="D48" s="22">
        <f t="shared" ca="1" si="7"/>
        <v>44986</v>
      </c>
      <c r="E48" s="23">
        <f t="shared" si="3"/>
        <v>292127.39666228875</v>
      </c>
      <c r="F48" s="24">
        <f t="shared" si="0"/>
        <v>1670.9535341291082</v>
      </c>
      <c r="G48" s="24">
        <f t="shared" si="8"/>
        <v>0</v>
      </c>
      <c r="H48" s="23">
        <f t="shared" si="2"/>
        <v>973.75798887429596</v>
      </c>
      <c r="I48" s="25">
        <f t="shared" si="4"/>
        <v>697.19554525481226</v>
      </c>
      <c r="J48" s="23">
        <f t="shared" si="5"/>
        <v>291430.20111703395</v>
      </c>
      <c r="K48" s="26">
        <f t="shared" ca="1" si="6"/>
        <v>37</v>
      </c>
    </row>
    <row r="49" spans="3:11" x14ac:dyDescent="0.3">
      <c r="C49" s="21">
        <v>32</v>
      </c>
      <c r="D49" s="22">
        <f t="shared" ca="1" si="7"/>
        <v>45017</v>
      </c>
      <c r="E49" s="23">
        <f t="shared" si="3"/>
        <v>291430.20111703395</v>
      </c>
      <c r="F49" s="24">
        <f t="shared" si="0"/>
        <v>1670.9535341291082</v>
      </c>
      <c r="G49" s="24">
        <f t="shared" si="8"/>
        <v>0</v>
      </c>
      <c r="H49" s="23">
        <f t="shared" si="2"/>
        <v>971.43400372344661</v>
      </c>
      <c r="I49" s="25">
        <f t="shared" si="4"/>
        <v>699.51953040566161</v>
      </c>
      <c r="J49" s="23">
        <f t="shared" si="5"/>
        <v>290730.68158662831</v>
      </c>
      <c r="K49" s="26">
        <f t="shared" ca="1" si="6"/>
        <v>37</v>
      </c>
    </row>
    <row r="50" spans="3:11" x14ac:dyDescent="0.3">
      <c r="C50" s="21">
        <v>33</v>
      </c>
      <c r="D50" s="22">
        <f t="shared" ca="1" si="7"/>
        <v>45047</v>
      </c>
      <c r="E50" s="23">
        <f t="shared" si="3"/>
        <v>290730.68158662831</v>
      </c>
      <c r="F50" s="24">
        <f t="shared" si="0"/>
        <v>1670.9535341291082</v>
      </c>
      <c r="G50" s="24">
        <f t="shared" si="8"/>
        <v>0</v>
      </c>
      <c r="H50" s="23">
        <f t="shared" si="2"/>
        <v>969.1022719554278</v>
      </c>
      <c r="I50" s="25">
        <f t="shared" si="4"/>
        <v>701.85126217368042</v>
      </c>
      <c r="J50" s="23">
        <f t="shared" si="5"/>
        <v>290028.83032445464</v>
      </c>
      <c r="K50" s="26">
        <f t="shared" ca="1" si="6"/>
        <v>37</v>
      </c>
    </row>
    <row r="51" spans="3:11" x14ac:dyDescent="0.3">
      <c r="C51" s="21">
        <v>34</v>
      </c>
      <c r="D51" s="22">
        <f t="shared" ca="1" si="7"/>
        <v>45078</v>
      </c>
      <c r="E51" s="23">
        <f t="shared" si="3"/>
        <v>290028.83032445464</v>
      </c>
      <c r="F51" s="24">
        <f t="shared" si="0"/>
        <v>1670.9535341291082</v>
      </c>
      <c r="G51" s="24">
        <f t="shared" si="8"/>
        <v>0</v>
      </c>
      <c r="H51" s="23">
        <f t="shared" si="2"/>
        <v>966.76276774818223</v>
      </c>
      <c r="I51" s="25">
        <f t="shared" si="4"/>
        <v>704.19076638092599</v>
      </c>
      <c r="J51" s="23">
        <f t="shared" si="5"/>
        <v>289324.63955807372</v>
      </c>
      <c r="K51" s="26">
        <f t="shared" ca="1" si="6"/>
        <v>38</v>
      </c>
    </row>
    <row r="52" spans="3:11" x14ac:dyDescent="0.3">
      <c r="C52" s="21">
        <v>35</v>
      </c>
      <c r="D52" s="22">
        <f t="shared" ca="1" si="7"/>
        <v>45108</v>
      </c>
      <c r="E52" s="23">
        <f t="shared" si="3"/>
        <v>289324.63955807372</v>
      </c>
      <c r="F52" s="24">
        <f t="shared" si="0"/>
        <v>1670.9535341291082</v>
      </c>
      <c r="G52" s="24">
        <f t="shared" si="8"/>
        <v>0</v>
      </c>
      <c r="H52" s="23">
        <f t="shared" si="2"/>
        <v>964.41546519357917</v>
      </c>
      <c r="I52" s="25">
        <f t="shared" si="4"/>
        <v>706.53806893552905</v>
      </c>
      <c r="J52" s="23">
        <f t="shared" si="5"/>
        <v>288618.10148913821</v>
      </c>
      <c r="K52" s="26">
        <f t="shared" ca="1" si="6"/>
        <v>38</v>
      </c>
    </row>
    <row r="53" spans="3:11" x14ac:dyDescent="0.3">
      <c r="C53" s="21">
        <v>36</v>
      </c>
      <c r="D53" s="22">
        <f t="shared" ca="1" si="7"/>
        <v>45139</v>
      </c>
      <c r="E53" s="23">
        <f t="shared" si="3"/>
        <v>288618.10148913821</v>
      </c>
      <c r="F53" s="24">
        <f t="shared" si="0"/>
        <v>1670.9535341291082</v>
      </c>
      <c r="G53" s="24">
        <f t="shared" si="8"/>
        <v>0</v>
      </c>
      <c r="H53" s="23">
        <f t="shared" si="2"/>
        <v>962.06033829712737</v>
      </c>
      <c r="I53" s="25">
        <f t="shared" si="4"/>
        <v>708.89319583198085</v>
      </c>
      <c r="J53" s="23">
        <f t="shared" si="5"/>
        <v>287909.20829330623</v>
      </c>
      <c r="K53" s="26">
        <f t="shared" ca="1" si="6"/>
        <v>38</v>
      </c>
    </row>
    <row r="54" spans="3:11" x14ac:dyDescent="0.3">
      <c r="C54" s="21">
        <v>37</v>
      </c>
      <c r="D54" s="22">
        <f t="shared" ca="1" si="7"/>
        <v>45170</v>
      </c>
      <c r="E54" s="23">
        <f t="shared" si="3"/>
        <v>287909.20829330623</v>
      </c>
      <c r="F54" s="24">
        <f t="shared" si="0"/>
        <v>1670.9535341291082</v>
      </c>
      <c r="G54" s="24">
        <f t="shared" si="8"/>
        <v>0</v>
      </c>
      <c r="H54" s="23">
        <f t="shared" si="2"/>
        <v>959.69736097768748</v>
      </c>
      <c r="I54" s="25">
        <f t="shared" si="4"/>
        <v>711.25617315142074</v>
      </c>
      <c r="J54" s="23">
        <f t="shared" si="5"/>
        <v>287197.95212015481</v>
      </c>
      <c r="K54" s="26">
        <f t="shared" ca="1" si="6"/>
        <v>38</v>
      </c>
    </row>
    <row r="55" spans="3:11" x14ac:dyDescent="0.3">
      <c r="C55" s="21">
        <v>38</v>
      </c>
      <c r="D55" s="22">
        <f t="shared" ca="1" si="7"/>
        <v>45200</v>
      </c>
      <c r="E55" s="23">
        <f t="shared" si="3"/>
        <v>287197.95212015481</v>
      </c>
      <c r="F55" s="24">
        <f t="shared" si="0"/>
        <v>1670.9535341291082</v>
      </c>
      <c r="G55" s="24">
        <f t="shared" si="8"/>
        <v>0</v>
      </c>
      <c r="H55" s="23">
        <f t="shared" si="2"/>
        <v>957.32650706718277</v>
      </c>
      <c r="I55" s="25">
        <f t="shared" si="4"/>
        <v>713.62702706192545</v>
      </c>
      <c r="J55" s="23">
        <f t="shared" si="5"/>
        <v>286484.32509309286</v>
      </c>
      <c r="K55" s="26">
        <f t="shared" ca="1" si="6"/>
        <v>38</v>
      </c>
    </row>
    <row r="56" spans="3:11" x14ac:dyDescent="0.3">
      <c r="C56" s="21">
        <v>39</v>
      </c>
      <c r="D56" s="22">
        <f t="shared" ca="1" si="7"/>
        <v>45231</v>
      </c>
      <c r="E56" s="23">
        <f t="shared" si="3"/>
        <v>286484.32509309286</v>
      </c>
      <c r="F56" s="24">
        <f t="shared" si="0"/>
        <v>1670.9535341291082</v>
      </c>
      <c r="G56" s="24">
        <f t="shared" si="8"/>
        <v>0</v>
      </c>
      <c r="H56" s="23">
        <f t="shared" si="2"/>
        <v>954.94775031030963</v>
      </c>
      <c r="I56" s="25">
        <f t="shared" si="4"/>
        <v>716.00578381879859</v>
      </c>
      <c r="J56" s="23">
        <f t="shared" si="5"/>
        <v>285768.31930927408</v>
      </c>
      <c r="K56" s="26">
        <f t="shared" ca="1" si="6"/>
        <v>38</v>
      </c>
    </row>
    <row r="57" spans="3:11" x14ac:dyDescent="0.3">
      <c r="C57" s="21">
        <v>40</v>
      </c>
      <c r="D57" s="22">
        <f t="shared" ca="1" si="7"/>
        <v>45261</v>
      </c>
      <c r="E57" s="23">
        <f t="shared" si="3"/>
        <v>285768.31930927408</v>
      </c>
      <c r="F57" s="24">
        <f t="shared" si="0"/>
        <v>1670.9535341291082</v>
      </c>
      <c r="G57" s="24">
        <f t="shared" si="8"/>
        <v>0</v>
      </c>
      <c r="H57" s="23">
        <f t="shared" si="2"/>
        <v>952.56106436424704</v>
      </c>
      <c r="I57" s="25">
        <f t="shared" si="4"/>
        <v>718.39246976486118</v>
      </c>
      <c r="J57" s="23">
        <f t="shared" si="5"/>
        <v>285049.92683950922</v>
      </c>
      <c r="K57" s="26">
        <f t="shared" ca="1" si="6"/>
        <v>38</v>
      </c>
    </row>
    <row r="58" spans="3:11" x14ac:dyDescent="0.3">
      <c r="C58" s="21">
        <v>41</v>
      </c>
      <c r="D58" s="22">
        <f t="shared" ca="1" si="7"/>
        <v>45292</v>
      </c>
      <c r="E58" s="23">
        <f t="shared" si="3"/>
        <v>285049.92683950922</v>
      </c>
      <c r="F58" s="24">
        <f t="shared" si="0"/>
        <v>1670.9535341291082</v>
      </c>
      <c r="G58" s="24">
        <f t="shared" si="8"/>
        <v>0</v>
      </c>
      <c r="H58" s="23">
        <f t="shared" si="2"/>
        <v>950.16642279836412</v>
      </c>
      <c r="I58" s="25">
        <f t="shared" si="4"/>
        <v>720.7871113307441</v>
      </c>
      <c r="J58" s="23">
        <f t="shared" si="5"/>
        <v>284329.1397281785</v>
      </c>
      <c r="K58" s="26">
        <f t="shared" ca="1" si="6"/>
        <v>38</v>
      </c>
    </row>
    <row r="59" spans="3:11" x14ac:dyDescent="0.3">
      <c r="C59" s="21">
        <v>42</v>
      </c>
      <c r="D59" s="22">
        <f t="shared" ca="1" si="7"/>
        <v>45323</v>
      </c>
      <c r="E59" s="23">
        <f t="shared" si="3"/>
        <v>284329.1397281785</v>
      </c>
      <c r="F59" s="24">
        <f t="shared" si="0"/>
        <v>1670.9535341291082</v>
      </c>
      <c r="G59" s="24">
        <f t="shared" si="8"/>
        <v>0</v>
      </c>
      <c r="H59" s="23">
        <f t="shared" si="2"/>
        <v>947.76379909392836</v>
      </c>
      <c r="I59" s="25">
        <f t="shared" si="4"/>
        <v>723.18973503517987</v>
      </c>
      <c r="J59" s="23">
        <f t="shared" si="5"/>
        <v>283605.94999314332</v>
      </c>
      <c r="K59" s="26">
        <f t="shared" ca="1" si="6"/>
        <v>38</v>
      </c>
    </row>
    <row r="60" spans="3:11" x14ac:dyDescent="0.3">
      <c r="C60" s="21">
        <v>43</v>
      </c>
      <c r="D60" s="22">
        <f t="shared" ca="1" si="7"/>
        <v>45352</v>
      </c>
      <c r="E60" s="23">
        <f t="shared" si="3"/>
        <v>283605.94999314332</v>
      </c>
      <c r="F60" s="24">
        <f t="shared" si="0"/>
        <v>1670.9535341291082</v>
      </c>
      <c r="G60" s="24">
        <f t="shared" si="8"/>
        <v>0</v>
      </c>
      <c r="H60" s="23">
        <f t="shared" si="2"/>
        <v>945.35316664381116</v>
      </c>
      <c r="I60" s="25">
        <f t="shared" si="4"/>
        <v>725.60036748529706</v>
      </c>
      <c r="J60" s="23">
        <f t="shared" si="5"/>
        <v>282880.34962565801</v>
      </c>
      <c r="K60" s="26">
        <f t="shared" ca="1" si="6"/>
        <v>38</v>
      </c>
    </row>
    <row r="61" spans="3:11" x14ac:dyDescent="0.3">
      <c r="C61" s="21">
        <v>44</v>
      </c>
      <c r="D61" s="22">
        <f t="shared" ca="1" si="7"/>
        <v>45383</v>
      </c>
      <c r="E61" s="23">
        <f t="shared" si="3"/>
        <v>282880.34962565801</v>
      </c>
      <c r="F61" s="24">
        <f t="shared" si="0"/>
        <v>1670.9535341291082</v>
      </c>
      <c r="G61" s="24">
        <f t="shared" si="8"/>
        <v>0</v>
      </c>
      <c r="H61" s="23">
        <f t="shared" si="2"/>
        <v>942.93449875219346</v>
      </c>
      <c r="I61" s="25">
        <f t="shared" si="4"/>
        <v>728.01903537691476</v>
      </c>
      <c r="J61" s="23">
        <f t="shared" si="5"/>
        <v>282152.33059028111</v>
      </c>
      <c r="K61" s="26">
        <f t="shared" ca="1" si="6"/>
        <v>38</v>
      </c>
    </row>
    <row r="62" spans="3:11" x14ac:dyDescent="0.3">
      <c r="C62" s="21">
        <v>45</v>
      </c>
      <c r="D62" s="22">
        <f t="shared" ca="1" si="7"/>
        <v>45413</v>
      </c>
      <c r="E62" s="23">
        <f t="shared" si="3"/>
        <v>282152.33059028111</v>
      </c>
      <c r="F62" s="24">
        <f t="shared" si="0"/>
        <v>1670.9535341291082</v>
      </c>
      <c r="G62" s="24">
        <f t="shared" si="8"/>
        <v>0</v>
      </c>
      <c r="H62" s="23">
        <f t="shared" si="2"/>
        <v>940.50776863427041</v>
      </c>
      <c r="I62" s="25">
        <f t="shared" si="4"/>
        <v>730.44576549483781</v>
      </c>
      <c r="J62" s="23">
        <f t="shared" si="5"/>
        <v>281421.88482478628</v>
      </c>
      <c r="K62" s="26">
        <f t="shared" ca="1" si="6"/>
        <v>39</v>
      </c>
    </row>
    <row r="63" spans="3:11" x14ac:dyDescent="0.3">
      <c r="C63" s="21">
        <v>46</v>
      </c>
      <c r="D63" s="22">
        <f t="shared" ca="1" si="7"/>
        <v>45444</v>
      </c>
      <c r="E63" s="23">
        <f t="shared" si="3"/>
        <v>281421.88482478628</v>
      </c>
      <c r="F63" s="24">
        <f t="shared" si="0"/>
        <v>1670.9535341291082</v>
      </c>
      <c r="G63" s="24">
        <f t="shared" si="8"/>
        <v>0</v>
      </c>
      <c r="H63" s="23">
        <f t="shared" si="2"/>
        <v>938.07294941595433</v>
      </c>
      <c r="I63" s="25">
        <f t="shared" si="4"/>
        <v>732.88058471315389</v>
      </c>
      <c r="J63" s="23">
        <f t="shared" si="5"/>
        <v>280689.00424007315</v>
      </c>
      <c r="K63" s="26">
        <f t="shared" ca="1" si="6"/>
        <v>39</v>
      </c>
    </row>
    <row r="64" spans="3:11" x14ac:dyDescent="0.3">
      <c r="C64" s="21">
        <v>47</v>
      </c>
      <c r="D64" s="22">
        <f t="shared" ca="1" si="7"/>
        <v>45474</v>
      </c>
      <c r="E64" s="23">
        <f t="shared" si="3"/>
        <v>280689.00424007315</v>
      </c>
      <c r="F64" s="24">
        <f t="shared" si="0"/>
        <v>1670.9535341291082</v>
      </c>
      <c r="G64" s="24">
        <f t="shared" si="8"/>
        <v>0</v>
      </c>
      <c r="H64" s="23">
        <f t="shared" si="2"/>
        <v>935.63001413357722</v>
      </c>
      <c r="I64" s="25">
        <f t="shared" si="4"/>
        <v>735.323519995531</v>
      </c>
      <c r="J64" s="23">
        <f t="shared" si="5"/>
        <v>279953.68072007759</v>
      </c>
      <c r="K64" s="26">
        <f t="shared" ca="1" si="6"/>
        <v>39</v>
      </c>
    </row>
    <row r="65" spans="3:11" x14ac:dyDescent="0.3">
      <c r="C65" s="21">
        <v>48</v>
      </c>
      <c r="D65" s="22">
        <f t="shared" ca="1" si="7"/>
        <v>45505</v>
      </c>
      <c r="E65" s="23">
        <f t="shared" si="3"/>
        <v>279953.68072007759</v>
      </c>
      <c r="F65" s="24">
        <f t="shared" si="0"/>
        <v>1670.9535341291082</v>
      </c>
      <c r="G65" s="24">
        <f t="shared" si="8"/>
        <v>0</v>
      </c>
      <c r="H65" s="23">
        <f t="shared" si="2"/>
        <v>933.17893573359208</v>
      </c>
      <c r="I65" s="25">
        <f t="shared" si="4"/>
        <v>737.77459839551614</v>
      </c>
      <c r="J65" s="23">
        <f t="shared" si="5"/>
        <v>279215.90612168208</v>
      </c>
      <c r="K65" s="26">
        <f t="shared" ca="1" si="6"/>
        <v>39</v>
      </c>
    </row>
    <row r="66" spans="3:11" x14ac:dyDescent="0.3">
      <c r="C66" s="21">
        <v>49</v>
      </c>
      <c r="D66" s="22">
        <f t="shared" ca="1" si="7"/>
        <v>45536</v>
      </c>
      <c r="E66" s="23">
        <f t="shared" si="3"/>
        <v>279215.90612168208</v>
      </c>
      <c r="F66" s="24">
        <f t="shared" si="0"/>
        <v>1670.9535341291082</v>
      </c>
      <c r="G66" s="24">
        <f t="shared" ref="G66:G97" si="9">IF(E66&gt;$B$12,$B$14,0)</f>
        <v>0</v>
      </c>
      <c r="H66" s="23">
        <f t="shared" si="2"/>
        <v>930.7196870722737</v>
      </c>
      <c r="I66" s="25">
        <f t="shared" si="4"/>
        <v>740.23384705683452</v>
      </c>
      <c r="J66" s="23">
        <f t="shared" si="5"/>
        <v>278475.67227462528</v>
      </c>
      <c r="K66" s="26">
        <f t="shared" ca="1" si="6"/>
        <v>39</v>
      </c>
    </row>
    <row r="67" spans="3:11" x14ac:dyDescent="0.3">
      <c r="C67" s="21">
        <v>50</v>
      </c>
      <c r="D67" s="22">
        <f t="shared" ca="1" si="7"/>
        <v>45566</v>
      </c>
      <c r="E67" s="23">
        <f t="shared" si="3"/>
        <v>278475.67227462528</v>
      </c>
      <c r="F67" s="24">
        <f t="shared" si="0"/>
        <v>1670.9535341291082</v>
      </c>
      <c r="G67" s="24">
        <f t="shared" si="9"/>
        <v>0</v>
      </c>
      <c r="H67" s="23">
        <f t="shared" si="2"/>
        <v>928.2522409154177</v>
      </c>
      <c r="I67" s="25">
        <f t="shared" si="4"/>
        <v>742.70129321369052</v>
      </c>
      <c r="J67" s="23">
        <f t="shared" si="5"/>
        <v>277732.97098141158</v>
      </c>
      <c r="K67" s="26">
        <f t="shared" ca="1" si="6"/>
        <v>39</v>
      </c>
    </row>
    <row r="68" spans="3:11" x14ac:dyDescent="0.3">
      <c r="C68" s="21">
        <v>51</v>
      </c>
      <c r="D68" s="22">
        <f t="shared" ca="1" si="7"/>
        <v>45597</v>
      </c>
      <c r="E68" s="23">
        <f t="shared" si="3"/>
        <v>277732.97098141158</v>
      </c>
      <c r="F68" s="24">
        <f t="shared" si="0"/>
        <v>1670.9535341291082</v>
      </c>
      <c r="G68" s="24">
        <f t="shared" si="9"/>
        <v>0</v>
      </c>
      <c r="H68" s="23">
        <f t="shared" si="2"/>
        <v>925.77656993803862</v>
      </c>
      <c r="I68" s="25">
        <f t="shared" si="4"/>
        <v>745.1769641910696</v>
      </c>
      <c r="J68" s="23">
        <f t="shared" si="5"/>
        <v>276987.7940172205</v>
      </c>
      <c r="K68" s="26">
        <f t="shared" ca="1" si="6"/>
        <v>39</v>
      </c>
    </row>
    <row r="69" spans="3:11" x14ac:dyDescent="0.3">
      <c r="C69" s="21">
        <v>52</v>
      </c>
      <c r="D69" s="22">
        <f t="shared" ca="1" si="7"/>
        <v>45627</v>
      </c>
      <c r="E69" s="23">
        <f t="shared" si="3"/>
        <v>276987.7940172205</v>
      </c>
      <c r="F69" s="24">
        <f t="shared" si="0"/>
        <v>1670.9535341291082</v>
      </c>
      <c r="G69" s="24">
        <f t="shared" si="9"/>
        <v>0</v>
      </c>
      <c r="H69" s="23">
        <f t="shared" si="2"/>
        <v>923.29264672406839</v>
      </c>
      <c r="I69" s="25">
        <f t="shared" si="4"/>
        <v>747.66088740503983</v>
      </c>
      <c r="J69" s="23">
        <f t="shared" si="5"/>
        <v>276240.13312981545</v>
      </c>
      <c r="K69" s="26">
        <f t="shared" ca="1" si="6"/>
        <v>39</v>
      </c>
    </row>
    <row r="70" spans="3:11" x14ac:dyDescent="0.3">
      <c r="C70" s="21">
        <v>53</v>
      </c>
      <c r="D70" s="22">
        <f t="shared" ca="1" si="7"/>
        <v>45658</v>
      </c>
      <c r="E70" s="23">
        <f t="shared" si="3"/>
        <v>276240.13312981545</v>
      </c>
      <c r="F70" s="24">
        <f t="shared" si="0"/>
        <v>1670.9535341291082</v>
      </c>
      <c r="G70" s="24">
        <f t="shared" si="9"/>
        <v>0</v>
      </c>
      <c r="H70" s="23">
        <f t="shared" si="2"/>
        <v>920.80044376605156</v>
      </c>
      <c r="I70" s="25">
        <f t="shared" si="4"/>
        <v>750.15309036305666</v>
      </c>
      <c r="J70" s="23">
        <f t="shared" si="5"/>
        <v>275489.98003945238</v>
      </c>
      <c r="K70" s="26">
        <f t="shared" ca="1" si="6"/>
        <v>39</v>
      </c>
    </row>
    <row r="71" spans="3:11" x14ac:dyDescent="0.3">
      <c r="C71" s="21">
        <v>54</v>
      </c>
      <c r="D71" s="22">
        <f t="shared" ca="1" si="7"/>
        <v>45689</v>
      </c>
      <c r="E71" s="23">
        <f t="shared" si="3"/>
        <v>275489.98003945238</v>
      </c>
      <c r="F71" s="24">
        <f t="shared" si="0"/>
        <v>1670.9535341291082</v>
      </c>
      <c r="G71" s="24">
        <f t="shared" si="9"/>
        <v>0</v>
      </c>
      <c r="H71" s="23">
        <f t="shared" si="2"/>
        <v>918.29993346484127</v>
      </c>
      <c r="I71" s="25">
        <f t="shared" si="4"/>
        <v>752.65360066426695</v>
      </c>
      <c r="J71" s="23">
        <f t="shared" si="5"/>
        <v>274737.32643878809</v>
      </c>
      <c r="K71" s="26">
        <f t="shared" ca="1" si="6"/>
        <v>39</v>
      </c>
    </row>
    <row r="72" spans="3:11" x14ac:dyDescent="0.3">
      <c r="C72" s="21">
        <v>55</v>
      </c>
      <c r="D72" s="22">
        <f t="shared" ca="1" si="7"/>
        <v>45717</v>
      </c>
      <c r="E72" s="23">
        <f t="shared" si="3"/>
        <v>274737.32643878809</v>
      </c>
      <c r="F72" s="24">
        <f t="shared" si="0"/>
        <v>1670.9535341291082</v>
      </c>
      <c r="G72" s="24">
        <f t="shared" si="9"/>
        <v>0</v>
      </c>
      <c r="H72" s="23">
        <f t="shared" si="2"/>
        <v>915.79108812929371</v>
      </c>
      <c r="I72" s="25">
        <f t="shared" si="4"/>
        <v>755.16244599981451</v>
      </c>
      <c r="J72" s="23">
        <f t="shared" si="5"/>
        <v>273982.16399278829</v>
      </c>
      <c r="K72" s="26">
        <f t="shared" ca="1" si="6"/>
        <v>39</v>
      </c>
    </row>
    <row r="73" spans="3:11" x14ac:dyDescent="0.3">
      <c r="C73" s="21">
        <v>56</v>
      </c>
      <c r="D73" s="22">
        <f t="shared" ca="1" si="7"/>
        <v>45748</v>
      </c>
      <c r="E73" s="23">
        <f t="shared" si="3"/>
        <v>273982.16399278829</v>
      </c>
      <c r="F73" s="24">
        <f t="shared" si="0"/>
        <v>1670.9535341291082</v>
      </c>
      <c r="G73" s="24">
        <f t="shared" si="9"/>
        <v>0</v>
      </c>
      <c r="H73" s="23">
        <f t="shared" si="2"/>
        <v>913.27387997596099</v>
      </c>
      <c r="I73" s="25">
        <f t="shared" si="4"/>
        <v>757.67965415314723</v>
      </c>
      <c r="J73" s="23">
        <f t="shared" si="5"/>
        <v>273224.48433863517</v>
      </c>
      <c r="K73" s="26">
        <f t="shared" ca="1" si="6"/>
        <v>39</v>
      </c>
    </row>
    <row r="74" spans="3:11" x14ac:dyDescent="0.3">
      <c r="C74" s="21">
        <v>57</v>
      </c>
      <c r="D74" s="22">
        <f t="shared" ca="1" si="7"/>
        <v>45778</v>
      </c>
      <c r="E74" s="23">
        <f t="shared" si="3"/>
        <v>273224.48433863517</v>
      </c>
      <c r="F74" s="24">
        <f t="shared" si="0"/>
        <v>1670.9535341291082</v>
      </c>
      <c r="G74" s="24">
        <f t="shared" si="9"/>
        <v>0</v>
      </c>
      <c r="H74" s="23">
        <f t="shared" si="2"/>
        <v>910.74828112878401</v>
      </c>
      <c r="I74" s="25">
        <f t="shared" si="4"/>
        <v>760.20525300032421</v>
      </c>
      <c r="J74" s="23">
        <f t="shared" si="5"/>
        <v>272464.27908563486</v>
      </c>
      <c r="K74" s="26">
        <f t="shared" ca="1" si="6"/>
        <v>40</v>
      </c>
    </row>
    <row r="75" spans="3:11" x14ac:dyDescent="0.3">
      <c r="C75" s="21">
        <v>58</v>
      </c>
      <c r="D75" s="22">
        <f t="shared" ca="1" si="7"/>
        <v>45809</v>
      </c>
      <c r="E75" s="23">
        <f t="shared" si="3"/>
        <v>272464.27908563486</v>
      </c>
      <c r="F75" s="24">
        <f t="shared" si="0"/>
        <v>1670.9535341291082</v>
      </c>
      <c r="G75" s="24">
        <f t="shared" si="9"/>
        <v>0</v>
      </c>
      <c r="H75" s="23">
        <f t="shared" si="2"/>
        <v>908.21426361878287</v>
      </c>
      <c r="I75" s="25">
        <f t="shared" si="4"/>
        <v>762.73927051032535</v>
      </c>
      <c r="J75" s="23">
        <f t="shared" si="5"/>
        <v>271701.53981512453</v>
      </c>
      <c r="K75" s="26">
        <f t="shared" ca="1" si="6"/>
        <v>40</v>
      </c>
    </row>
    <row r="76" spans="3:11" x14ac:dyDescent="0.3">
      <c r="C76" s="21">
        <v>59</v>
      </c>
      <c r="D76" s="22">
        <f t="shared" ca="1" si="7"/>
        <v>45839</v>
      </c>
      <c r="E76" s="23">
        <f t="shared" si="3"/>
        <v>271701.53981512453</v>
      </c>
      <c r="F76" s="24">
        <f t="shared" si="0"/>
        <v>1670.9535341291082</v>
      </c>
      <c r="G76" s="24">
        <f t="shared" si="9"/>
        <v>0</v>
      </c>
      <c r="H76" s="23">
        <f t="shared" si="2"/>
        <v>905.67179938374852</v>
      </c>
      <c r="I76" s="25">
        <f t="shared" si="4"/>
        <v>765.2817347453597</v>
      </c>
      <c r="J76" s="23">
        <f t="shared" si="5"/>
        <v>270936.25808037916</v>
      </c>
      <c r="K76" s="26">
        <f t="shared" ca="1" si="6"/>
        <v>40</v>
      </c>
    </row>
    <row r="77" spans="3:11" x14ac:dyDescent="0.3">
      <c r="C77" s="21">
        <v>60</v>
      </c>
      <c r="D77" s="22">
        <f t="shared" ca="1" si="7"/>
        <v>45870</v>
      </c>
      <c r="E77" s="23">
        <f t="shared" si="3"/>
        <v>270936.25808037916</v>
      </c>
      <c r="F77" s="24">
        <f t="shared" si="0"/>
        <v>1670.9535341291082</v>
      </c>
      <c r="G77" s="24">
        <f t="shared" si="9"/>
        <v>0</v>
      </c>
      <c r="H77" s="23">
        <f t="shared" si="2"/>
        <v>903.12086026793065</v>
      </c>
      <c r="I77" s="25">
        <f t="shared" si="4"/>
        <v>767.83267386117757</v>
      </c>
      <c r="J77" s="23">
        <f t="shared" si="5"/>
        <v>270168.42540651798</v>
      </c>
      <c r="K77" s="26">
        <f t="shared" ca="1" si="6"/>
        <v>40</v>
      </c>
    </row>
    <row r="78" spans="3:11" x14ac:dyDescent="0.3">
      <c r="C78" s="21">
        <v>61</v>
      </c>
      <c r="D78" s="22">
        <f t="shared" ca="1" si="7"/>
        <v>45901</v>
      </c>
      <c r="E78" s="23">
        <f t="shared" si="3"/>
        <v>270168.42540651798</v>
      </c>
      <c r="F78" s="24">
        <f t="shared" si="0"/>
        <v>1670.9535341291082</v>
      </c>
      <c r="G78" s="24">
        <f t="shared" si="9"/>
        <v>0</v>
      </c>
      <c r="H78" s="23">
        <f t="shared" si="2"/>
        <v>900.56141802172669</v>
      </c>
      <c r="I78" s="25">
        <f t="shared" si="4"/>
        <v>770.39211610738153</v>
      </c>
      <c r="J78" s="23">
        <f t="shared" si="5"/>
        <v>269398.03329041059</v>
      </c>
      <c r="K78" s="26">
        <f t="shared" ca="1" si="6"/>
        <v>40</v>
      </c>
    </row>
    <row r="79" spans="3:11" x14ac:dyDescent="0.3">
      <c r="C79" s="21">
        <v>62</v>
      </c>
      <c r="D79" s="22">
        <f t="shared" ca="1" si="7"/>
        <v>45931</v>
      </c>
      <c r="E79" s="23">
        <f t="shared" si="3"/>
        <v>269398.03329041059</v>
      </c>
      <c r="F79" s="24">
        <f t="shared" si="0"/>
        <v>1670.9535341291082</v>
      </c>
      <c r="G79" s="24">
        <f t="shared" si="9"/>
        <v>0</v>
      </c>
      <c r="H79" s="23">
        <f t="shared" si="2"/>
        <v>897.99344430136864</v>
      </c>
      <c r="I79" s="25">
        <f t="shared" si="4"/>
        <v>772.96008982773958</v>
      </c>
      <c r="J79" s="23">
        <f t="shared" si="5"/>
        <v>268625.07320058288</v>
      </c>
      <c r="K79" s="26">
        <f t="shared" ca="1" si="6"/>
        <v>40</v>
      </c>
    </row>
    <row r="80" spans="3:11" x14ac:dyDescent="0.3">
      <c r="C80" s="21">
        <v>63</v>
      </c>
      <c r="D80" s="22">
        <f t="shared" ca="1" si="7"/>
        <v>45962</v>
      </c>
      <c r="E80" s="23">
        <f t="shared" si="3"/>
        <v>268625.07320058288</v>
      </c>
      <c r="F80" s="24">
        <f t="shared" si="0"/>
        <v>1670.9535341291082</v>
      </c>
      <c r="G80" s="24">
        <f t="shared" si="9"/>
        <v>0</v>
      </c>
      <c r="H80" s="23">
        <f t="shared" si="2"/>
        <v>895.4169106686096</v>
      </c>
      <c r="I80" s="25">
        <f t="shared" si="4"/>
        <v>775.53662346049862</v>
      </c>
      <c r="J80" s="23">
        <f t="shared" si="5"/>
        <v>267849.5365771224</v>
      </c>
      <c r="K80" s="26">
        <f t="shared" ca="1" si="6"/>
        <v>40</v>
      </c>
    </row>
    <row r="81" spans="3:11" x14ac:dyDescent="0.3">
      <c r="C81" s="21">
        <v>64</v>
      </c>
      <c r="D81" s="22">
        <f t="shared" ca="1" si="7"/>
        <v>45992</v>
      </c>
      <c r="E81" s="23">
        <f t="shared" si="3"/>
        <v>267849.5365771224</v>
      </c>
      <c r="F81" s="24">
        <f t="shared" si="0"/>
        <v>1670.9535341291082</v>
      </c>
      <c r="G81" s="24">
        <f t="shared" si="9"/>
        <v>0</v>
      </c>
      <c r="H81" s="23">
        <f t="shared" si="2"/>
        <v>892.83178859040811</v>
      </c>
      <c r="I81" s="25">
        <f t="shared" si="4"/>
        <v>778.12174553870011</v>
      </c>
      <c r="J81" s="23">
        <f t="shared" si="5"/>
        <v>267071.41483158368</v>
      </c>
      <c r="K81" s="26">
        <f t="shared" ca="1" si="6"/>
        <v>40</v>
      </c>
    </row>
    <row r="82" spans="3:11" x14ac:dyDescent="0.3">
      <c r="C82" s="21">
        <v>65</v>
      </c>
      <c r="D82" s="22">
        <f t="shared" ca="1" si="7"/>
        <v>46023</v>
      </c>
      <c r="E82" s="23">
        <f t="shared" si="3"/>
        <v>267071.41483158368</v>
      </c>
      <c r="F82" s="24">
        <f t="shared" si="0"/>
        <v>1670.9535341291082</v>
      </c>
      <c r="G82" s="24">
        <f t="shared" si="9"/>
        <v>0</v>
      </c>
      <c r="H82" s="23">
        <f t="shared" si="2"/>
        <v>890.23804943861228</v>
      </c>
      <c r="I82" s="25">
        <f t="shared" si="4"/>
        <v>780.71548469049594</v>
      </c>
      <c r="J82" s="23">
        <f t="shared" si="5"/>
        <v>266290.69934689318</v>
      </c>
      <c r="K82" s="26">
        <f t="shared" ca="1" si="6"/>
        <v>40</v>
      </c>
    </row>
    <row r="83" spans="3:11" x14ac:dyDescent="0.3">
      <c r="C83" s="21">
        <v>66</v>
      </c>
      <c r="D83" s="22">
        <f t="shared" ca="1" si="7"/>
        <v>46054</v>
      </c>
      <c r="E83" s="23">
        <f t="shared" ref="E83:E146" si="10">J82</f>
        <v>266290.69934689318</v>
      </c>
      <c r="F83" s="24">
        <f t="shared" ref="F83:F146" si="11">IF(E83&gt;$B$12,$B$12,(E83+(E83*(($B$10/12)))))</f>
        <v>1670.9535341291082</v>
      </c>
      <c r="G83" s="24">
        <f t="shared" si="9"/>
        <v>0</v>
      </c>
      <c r="H83" s="23">
        <f t="shared" ref="H83:H146" si="12">(E83*($B$10/12))</f>
        <v>887.635664489644</v>
      </c>
      <c r="I83" s="25">
        <f t="shared" ref="I83:I146" si="13">(F83-H83)+G83</f>
        <v>783.31786963946422</v>
      </c>
      <c r="J83" s="23">
        <f t="shared" ref="J83:J146" si="14">E83-I83</f>
        <v>265507.38147725369</v>
      </c>
      <c r="K83" s="26">
        <f t="shared" ref="K83:K146" ca="1" si="15">ROUNDDOWN(((D83-$B$7)/365.25),0)</f>
        <v>40</v>
      </c>
    </row>
    <row r="84" spans="3:11" x14ac:dyDescent="0.3">
      <c r="C84" s="21">
        <v>67</v>
      </c>
      <c r="D84" s="22">
        <f t="shared" ref="D84:D147" ca="1" si="16">EOMONTH(D83,0)+1</f>
        <v>46082</v>
      </c>
      <c r="E84" s="23">
        <f t="shared" si="10"/>
        <v>265507.38147725369</v>
      </c>
      <c r="F84" s="24">
        <f t="shared" si="11"/>
        <v>1670.9535341291082</v>
      </c>
      <c r="G84" s="24">
        <f t="shared" si="9"/>
        <v>0</v>
      </c>
      <c r="H84" s="23">
        <f t="shared" si="12"/>
        <v>885.02460492417902</v>
      </c>
      <c r="I84" s="25">
        <f t="shared" si="13"/>
        <v>785.9289292049292</v>
      </c>
      <c r="J84" s="23">
        <f t="shared" si="14"/>
        <v>264721.45254804875</v>
      </c>
      <c r="K84" s="26">
        <f t="shared" ca="1" si="15"/>
        <v>40</v>
      </c>
    </row>
    <row r="85" spans="3:11" x14ac:dyDescent="0.3">
      <c r="C85" s="21">
        <v>68</v>
      </c>
      <c r="D85" s="22">
        <f t="shared" ca="1" si="16"/>
        <v>46113</v>
      </c>
      <c r="E85" s="23">
        <f t="shared" si="10"/>
        <v>264721.45254804875</v>
      </c>
      <c r="F85" s="24">
        <f t="shared" si="11"/>
        <v>1670.9535341291082</v>
      </c>
      <c r="G85" s="24">
        <f t="shared" si="9"/>
        <v>0</v>
      </c>
      <c r="H85" s="23">
        <f t="shared" si="12"/>
        <v>882.40484182682917</v>
      </c>
      <c r="I85" s="25">
        <f t="shared" si="13"/>
        <v>788.54869230227905</v>
      </c>
      <c r="J85" s="23">
        <f t="shared" si="14"/>
        <v>263932.9038557465</v>
      </c>
      <c r="K85" s="26">
        <f t="shared" ca="1" si="15"/>
        <v>40</v>
      </c>
    </row>
    <row r="86" spans="3:11" x14ac:dyDescent="0.3">
      <c r="C86" s="21">
        <v>69</v>
      </c>
      <c r="D86" s="22">
        <f t="shared" ca="1" si="16"/>
        <v>46143</v>
      </c>
      <c r="E86" s="23">
        <f t="shared" si="10"/>
        <v>263932.9038557465</v>
      </c>
      <c r="F86" s="24">
        <f t="shared" si="11"/>
        <v>1670.9535341291082</v>
      </c>
      <c r="G86" s="24">
        <f t="shared" si="9"/>
        <v>0</v>
      </c>
      <c r="H86" s="23">
        <f t="shared" si="12"/>
        <v>879.77634618582169</v>
      </c>
      <c r="I86" s="25">
        <f t="shared" si="13"/>
        <v>791.17718794328653</v>
      </c>
      <c r="J86" s="23">
        <f t="shared" si="14"/>
        <v>263141.72666780319</v>
      </c>
      <c r="K86" s="26">
        <f t="shared" ca="1" si="15"/>
        <v>40</v>
      </c>
    </row>
    <row r="87" spans="3:11" x14ac:dyDescent="0.3">
      <c r="C87" s="21">
        <v>70</v>
      </c>
      <c r="D87" s="22">
        <f t="shared" ca="1" si="16"/>
        <v>46174</v>
      </c>
      <c r="E87" s="23">
        <f t="shared" si="10"/>
        <v>263141.72666780319</v>
      </c>
      <c r="F87" s="24">
        <f t="shared" si="11"/>
        <v>1670.9535341291082</v>
      </c>
      <c r="G87" s="24">
        <f t="shared" si="9"/>
        <v>0</v>
      </c>
      <c r="H87" s="23">
        <f t="shared" si="12"/>
        <v>877.13908889267736</v>
      </c>
      <c r="I87" s="25">
        <f t="shared" si="13"/>
        <v>793.81444523643086</v>
      </c>
      <c r="J87" s="23">
        <f t="shared" si="14"/>
        <v>262347.91222256678</v>
      </c>
      <c r="K87" s="26">
        <f t="shared" ca="1" si="15"/>
        <v>41</v>
      </c>
    </row>
    <row r="88" spans="3:11" x14ac:dyDescent="0.3">
      <c r="C88" s="21">
        <v>71</v>
      </c>
      <c r="D88" s="22">
        <f t="shared" ca="1" si="16"/>
        <v>46204</v>
      </c>
      <c r="E88" s="23">
        <f t="shared" si="10"/>
        <v>262347.91222256678</v>
      </c>
      <c r="F88" s="24">
        <f t="shared" si="11"/>
        <v>1670.9535341291082</v>
      </c>
      <c r="G88" s="24">
        <f t="shared" si="9"/>
        <v>0</v>
      </c>
      <c r="H88" s="23">
        <f t="shared" si="12"/>
        <v>874.49304074188933</v>
      </c>
      <c r="I88" s="25">
        <f t="shared" si="13"/>
        <v>796.46049338721889</v>
      </c>
      <c r="J88" s="23">
        <f t="shared" si="14"/>
        <v>261551.45172917956</v>
      </c>
      <c r="K88" s="26">
        <f t="shared" ca="1" si="15"/>
        <v>41</v>
      </c>
    </row>
    <row r="89" spans="3:11" x14ac:dyDescent="0.3">
      <c r="C89" s="21">
        <v>72</v>
      </c>
      <c r="D89" s="22">
        <f t="shared" ca="1" si="16"/>
        <v>46235</v>
      </c>
      <c r="E89" s="23">
        <f t="shared" si="10"/>
        <v>261551.45172917956</v>
      </c>
      <c r="F89" s="24">
        <f t="shared" si="11"/>
        <v>1670.9535341291082</v>
      </c>
      <c r="G89" s="24">
        <f t="shared" si="9"/>
        <v>0</v>
      </c>
      <c r="H89" s="23">
        <f t="shared" si="12"/>
        <v>871.83817243059855</v>
      </c>
      <c r="I89" s="25">
        <f t="shared" si="13"/>
        <v>799.11536169850967</v>
      </c>
      <c r="J89" s="23">
        <f t="shared" si="14"/>
        <v>260752.33636748107</v>
      </c>
      <c r="K89" s="26">
        <f t="shared" ca="1" si="15"/>
        <v>41</v>
      </c>
    </row>
    <row r="90" spans="3:11" x14ac:dyDescent="0.3">
      <c r="C90" s="21">
        <v>73</v>
      </c>
      <c r="D90" s="22">
        <f t="shared" ca="1" si="16"/>
        <v>46266</v>
      </c>
      <c r="E90" s="23">
        <f t="shared" si="10"/>
        <v>260752.33636748107</v>
      </c>
      <c r="F90" s="24">
        <f t="shared" si="11"/>
        <v>1670.9535341291082</v>
      </c>
      <c r="G90" s="24">
        <f t="shared" si="9"/>
        <v>0</v>
      </c>
      <c r="H90" s="23">
        <f t="shared" si="12"/>
        <v>869.17445455827033</v>
      </c>
      <c r="I90" s="25">
        <f t="shared" si="13"/>
        <v>801.77907957083789</v>
      </c>
      <c r="J90" s="23">
        <f t="shared" si="14"/>
        <v>259950.55728791023</v>
      </c>
      <c r="K90" s="26">
        <f t="shared" ca="1" si="15"/>
        <v>41</v>
      </c>
    </row>
    <row r="91" spans="3:11" x14ac:dyDescent="0.3">
      <c r="C91" s="21">
        <v>74</v>
      </c>
      <c r="D91" s="22">
        <f t="shared" ca="1" si="16"/>
        <v>46296</v>
      </c>
      <c r="E91" s="23">
        <f t="shared" si="10"/>
        <v>259950.55728791023</v>
      </c>
      <c r="F91" s="24">
        <f t="shared" si="11"/>
        <v>1670.9535341291082</v>
      </c>
      <c r="G91" s="24">
        <f t="shared" si="9"/>
        <v>0</v>
      </c>
      <c r="H91" s="23">
        <f t="shared" si="12"/>
        <v>866.5018576263675</v>
      </c>
      <c r="I91" s="25">
        <f t="shared" si="13"/>
        <v>804.45167650274072</v>
      </c>
      <c r="J91" s="23">
        <f t="shared" si="14"/>
        <v>259146.10561140749</v>
      </c>
      <c r="K91" s="26">
        <f t="shared" ca="1" si="15"/>
        <v>41</v>
      </c>
    </row>
    <row r="92" spans="3:11" x14ac:dyDescent="0.3">
      <c r="C92" s="21">
        <v>75</v>
      </c>
      <c r="D92" s="22">
        <f t="shared" ca="1" si="16"/>
        <v>46327</v>
      </c>
      <c r="E92" s="23">
        <f t="shared" si="10"/>
        <v>259146.10561140749</v>
      </c>
      <c r="F92" s="24">
        <f t="shared" si="11"/>
        <v>1670.9535341291082</v>
      </c>
      <c r="G92" s="24">
        <f t="shared" si="9"/>
        <v>0</v>
      </c>
      <c r="H92" s="23">
        <f t="shared" si="12"/>
        <v>863.82035203802502</v>
      </c>
      <c r="I92" s="25">
        <f t="shared" si="13"/>
        <v>807.1331820910832</v>
      </c>
      <c r="J92" s="23">
        <f t="shared" si="14"/>
        <v>258338.9724293164</v>
      </c>
      <c r="K92" s="26">
        <f t="shared" ca="1" si="15"/>
        <v>41</v>
      </c>
    </row>
    <row r="93" spans="3:11" x14ac:dyDescent="0.3">
      <c r="C93" s="21">
        <v>76</v>
      </c>
      <c r="D93" s="22">
        <f t="shared" ca="1" si="16"/>
        <v>46357</v>
      </c>
      <c r="E93" s="23">
        <f t="shared" si="10"/>
        <v>258338.9724293164</v>
      </c>
      <c r="F93" s="24">
        <f t="shared" si="11"/>
        <v>1670.9535341291082</v>
      </c>
      <c r="G93" s="24">
        <f t="shared" si="9"/>
        <v>0</v>
      </c>
      <c r="H93" s="23">
        <f t="shared" si="12"/>
        <v>861.12990809772145</v>
      </c>
      <c r="I93" s="25">
        <f t="shared" si="13"/>
        <v>809.82362603138677</v>
      </c>
      <c r="J93" s="23">
        <f t="shared" si="14"/>
        <v>257529.148803285</v>
      </c>
      <c r="K93" s="26">
        <f t="shared" ca="1" si="15"/>
        <v>41</v>
      </c>
    </row>
    <row r="94" spans="3:11" x14ac:dyDescent="0.3">
      <c r="C94" s="21">
        <v>77</v>
      </c>
      <c r="D94" s="22">
        <f t="shared" ca="1" si="16"/>
        <v>46388</v>
      </c>
      <c r="E94" s="23">
        <f t="shared" si="10"/>
        <v>257529.148803285</v>
      </c>
      <c r="F94" s="24">
        <f t="shared" si="11"/>
        <v>1670.9535341291082</v>
      </c>
      <c r="G94" s="24">
        <f t="shared" si="9"/>
        <v>0</v>
      </c>
      <c r="H94" s="23">
        <f t="shared" si="12"/>
        <v>858.43049601095004</v>
      </c>
      <c r="I94" s="25">
        <f t="shared" si="13"/>
        <v>812.52303811815818</v>
      </c>
      <c r="J94" s="23">
        <f t="shared" si="14"/>
        <v>256716.62576516686</v>
      </c>
      <c r="K94" s="26">
        <f t="shared" ca="1" si="15"/>
        <v>41</v>
      </c>
    </row>
    <row r="95" spans="3:11" x14ac:dyDescent="0.3">
      <c r="C95" s="21">
        <v>78</v>
      </c>
      <c r="D95" s="22">
        <f t="shared" ca="1" si="16"/>
        <v>46419</v>
      </c>
      <c r="E95" s="23">
        <f t="shared" si="10"/>
        <v>256716.62576516686</v>
      </c>
      <c r="F95" s="24">
        <f t="shared" si="11"/>
        <v>1670.9535341291082</v>
      </c>
      <c r="G95" s="24">
        <f t="shared" si="9"/>
        <v>0</v>
      </c>
      <c r="H95" s="23">
        <f t="shared" si="12"/>
        <v>855.72208588388958</v>
      </c>
      <c r="I95" s="25">
        <f t="shared" si="13"/>
        <v>815.23144824521864</v>
      </c>
      <c r="J95" s="23">
        <f t="shared" si="14"/>
        <v>255901.39431692165</v>
      </c>
      <c r="K95" s="26">
        <f t="shared" ca="1" si="15"/>
        <v>41</v>
      </c>
    </row>
    <row r="96" spans="3:11" x14ac:dyDescent="0.3">
      <c r="C96" s="21">
        <v>79</v>
      </c>
      <c r="D96" s="22">
        <f t="shared" ca="1" si="16"/>
        <v>46447</v>
      </c>
      <c r="E96" s="23">
        <f t="shared" si="10"/>
        <v>255901.39431692165</v>
      </c>
      <c r="F96" s="24">
        <f t="shared" si="11"/>
        <v>1670.9535341291082</v>
      </c>
      <c r="G96" s="24">
        <f t="shared" si="9"/>
        <v>0</v>
      </c>
      <c r="H96" s="23">
        <f t="shared" si="12"/>
        <v>853.00464772307225</v>
      </c>
      <c r="I96" s="25">
        <f t="shared" si="13"/>
        <v>817.94888640603597</v>
      </c>
      <c r="J96" s="23">
        <f t="shared" si="14"/>
        <v>255083.44543051563</v>
      </c>
      <c r="K96" s="26">
        <f t="shared" ca="1" si="15"/>
        <v>41</v>
      </c>
    </row>
    <row r="97" spans="3:11" x14ac:dyDescent="0.3">
      <c r="C97" s="21">
        <v>80</v>
      </c>
      <c r="D97" s="22">
        <f t="shared" ca="1" si="16"/>
        <v>46478</v>
      </c>
      <c r="E97" s="23">
        <f t="shared" si="10"/>
        <v>255083.44543051563</v>
      </c>
      <c r="F97" s="24">
        <f t="shared" si="11"/>
        <v>1670.9535341291082</v>
      </c>
      <c r="G97" s="24">
        <f t="shared" si="9"/>
        <v>0</v>
      </c>
      <c r="H97" s="23">
        <f t="shared" si="12"/>
        <v>850.27815143505211</v>
      </c>
      <c r="I97" s="25">
        <f t="shared" si="13"/>
        <v>820.67538269405611</v>
      </c>
      <c r="J97" s="23">
        <f t="shared" si="14"/>
        <v>254262.77004782157</v>
      </c>
      <c r="K97" s="26">
        <f t="shared" ca="1" si="15"/>
        <v>41</v>
      </c>
    </row>
    <row r="98" spans="3:11" x14ac:dyDescent="0.3">
      <c r="C98" s="21">
        <v>81</v>
      </c>
      <c r="D98" s="22">
        <f t="shared" ca="1" si="16"/>
        <v>46508</v>
      </c>
      <c r="E98" s="23">
        <f t="shared" si="10"/>
        <v>254262.77004782157</v>
      </c>
      <c r="F98" s="24">
        <f t="shared" si="11"/>
        <v>1670.9535341291082</v>
      </c>
      <c r="G98" s="24">
        <f t="shared" ref="G98:G128" si="17">IF(E98&gt;$B$12,$B$14,0)</f>
        <v>0</v>
      </c>
      <c r="H98" s="23">
        <f t="shared" si="12"/>
        <v>847.54256682607195</v>
      </c>
      <c r="I98" s="25">
        <f t="shared" si="13"/>
        <v>823.41096730303627</v>
      </c>
      <c r="J98" s="23">
        <f t="shared" si="14"/>
        <v>253439.35908051854</v>
      </c>
      <c r="K98" s="26">
        <f t="shared" ca="1" si="15"/>
        <v>41</v>
      </c>
    </row>
    <row r="99" spans="3:11" x14ac:dyDescent="0.3">
      <c r="C99" s="21">
        <v>82</v>
      </c>
      <c r="D99" s="22">
        <f t="shared" ca="1" si="16"/>
        <v>46539</v>
      </c>
      <c r="E99" s="23">
        <f t="shared" si="10"/>
        <v>253439.35908051854</v>
      </c>
      <c r="F99" s="24">
        <f t="shared" si="11"/>
        <v>1670.9535341291082</v>
      </c>
      <c r="G99" s="24">
        <f t="shared" si="17"/>
        <v>0</v>
      </c>
      <c r="H99" s="23">
        <f t="shared" si="12"/>
        <v>844.79786360172852</v>
      </c>
      <c r="I99" s="25">
        <f t="shared" si="13"/>
        <v>826.1556705273797</v>
      </c>
      <c r="J99" s="23">
        <f t="shared" si="14"/>
        <v>252613.20340999117</v>
      </c>
      <c r="K99" s="26">
        <f t="shared" ca="1" si="15"/>
        <v>42</v>
      </c>
    </row>
    <row r="100" spans="3:11" x14ac:dyDescent="0.3">
      <c r="C100" s="21">
        <v>83</v>
      </c>
      <c r="D100" s="22">
        <f t="shared" ca="1" si="16"/>
        <v>46569</v>
      </c>
      <c r="E100" s="23">
        <f t="shared" si="10"/>
        <v>252613.20340999117</v>
      </c>
      <c r="F100" s="24">
        <f t="shared" si="11"/>
        <v>1670.9535341291082</v>
      </c>
      <c r="G100" s="24">
        <f t="shared" si="17"/>
        <v>0</v>
      </c>
      <c r="H100" s="23">
        <f t="shared" si="12"/>
        <v>842.04401136663728</v>
      </c>
      <c r="I100" s="25">
        <f t="shared" si="13"/>
        <v>828.90952276247094</v>
      </c>
      <c r="J100" s="23">
        <f t="shared" si="14"/>
        <v>251784.2938872287</v>
      </c>
      <c r="K100" s="26">
        <f t="shared" ca="1" si="15"/>
        <v>42</v>
      </c>
    </row>
    <row r="101" spans="3:11" x14ac:dyDescent="0.3">
      <c r="C101" s="21">
        <v>84</v>
      </c>
      <c r="D101" s="22">
        <f t="shared" ca="1" si="16"/>
        <v>46600</v>
      </c>
      <c r="E101" s="23">
        <f t="shared" si="10"/>
        <v>251784.2938872287</v>
      </c>
      <c r="F101" s="24">
        <f t="shared" si="11"/>
        <v>1670.9535341291082</v>
      </c>
      <c r="G101" s="24">
        <f t="shared" si="17"/>
        <v>0</v>
      </c>
      <c r="H101" s="23">
        <f t="shared" si="12"/>
        <v>839.28097962409572</v>
      </c>
      <c r="I101" s="25">
        <f t="shared" si="13"/>
        <v>831.6725545050125</v>
      </c>
      <c r="J101" s="23">
        <f t="shared" si="14"/>
        <v>250952.62133272371</v>
      </c>
      <c r="K101" s="26">
        <f t="shared" ca="1" si="15"/>
        <v>42</v>
      </c>
    </row>
    <row r="102" spans="3:11" x14ac:dyDescent="0.3">
      <c r="C102" s="21">
        <v>85</v>
      </c>
      <c r="D102" s="22">
        <f t="shared" ca="1" si="16"/>
        <v>46631</v>
      </c>
      <c r="E102" s="23">
        <f t="shared" si="10"/>
        <v>250952.62133272371</v>
      </c>
      <c r="F102" s="24">
        <f t="shared" si="11"/>
        <v>1670.9535341291082</v>
      </c>
      <c r="G102" s="24">
        <f t="shared" si="17"/>
        <v>0</v>
      </c>
      <c r="H102" s="23">
        <f t="shared" si="12"/>
        <v>836.50873777574577</v>
      </c>
      <c r="I102" s="25">
        <f t="shared" si="13"/>
        <v>834.44479635336245</v>
      </c>
      <c r="J102" s="23">
        <f t="shared" si="14"/>
        <v>250118.17653637033</v>
      </c>
      <c r="K102" s="26">
        <f t="shared" ca="1" si="15"/>
        <v>42</v>
      </c>
    </row>
    <row r="103" spans="3:11" x14ac:dyDescent="0.3">
      <c r="C103" s="21">
        <v>86</v>
      </c>
      <c r="D103" s="22">
        <f t="shared" ca="1" si="16"/>
        <v>46661</v>
      </c>
      <c r="E103" s="23">
        <f t="shared" si="10"/>
        <v>250118.17653637033</v>
      </c>
      <c r="F103" s="24">
        <f t="shared" si="11"/>
        <v>1670.9535341291082</v>
      </c>
      <c r="G103" s="24">
        <f t="shared" si="17"/>
        <v>0</v>
      </c>
      <c r="H103" s="23">
        <f t="shared" si="12"/>
        <v>833.72725512123452</v>
      </c>
      <c r="I103" s="25">
        <f t="shared" si="13"/>
        <v>837.2262790078737</v>
      </c>
      <c r="J103" s="23">
        <f t="shared" si="14"/>
        <v>249280.95025736245</v>
      </c>
      <c r="K103" s="26">
        <f t="shared" ca="1" si="15"/>
        <v>42</v>
      </c>
    </row>
    <row r="104" spans="3:11" x14ac:dyDescent="0.3">
      <c r="C104" s="21">
        <v>87</v>
      </c>
      <c r="D104" s="22">
        <f t="shared" ca="1" si="16"/>
        <v>46692</v>
      </c>
      <c r="E104" s="23">
        <f t="shared" si="10"/>
        <v>249280.95025736245</v>
      </c>
      <c r="F104" s="24">
        <f t="shared" si="11"/>
        <v>1670.9535341291082</v>
      </c>
      <c r="G104" s="24">
        <f t="shared" si="17"/>
        <v>0</v>
      </c>
      <c r="H104" s="23">
        <f t="shared" si="12"/>
        <v>830.93650085787488</v>
      </c>
      <c r="I104" s="25">
        <f t="shared" si="13"/>
        <v>840.01703327123334</v>
      </c>
      <c r="J104" s="23">
        <f t="shared" si="14"/>
        <v>248440.93322409122</v>
      </c>
      <c r="K104" s="26">
        <f t="shared" ca="1" si="15"/>
        <v>42</v>
      </c>
    </row>
    <row r="105" spans="3:11" x14ac:dyDescent="0.3">
      <c r="C105" s="21">
        <v>88</v>
      </c>
      <c r="D105" s="22">
        <f t="shared" ca="1" si="16"/>
        <v>46722</v>
      </c>
      <c r="E105" s="23">
        <f t="shared" si="10"/>
        <v>248440.93322409122</v>
      </c>
      <c r="F105" s="24">
        <f t="shared" si="11"/>
        <v>1670.9535341291082</v>
      </c>
      <c r="G105" s="24">
        <f t="shared" si="17"/>
        <v>0</v>
      </c>
      <c r="H105" s="23">
        <f t="shared" si="12"/>
        <v>828.13644408030416</v>
      </c>
      <c r="I105" s="25">
        <f t="shared" si="13"/>
        <v>842.81709004880406</v>
      </c>
      <c r="J105" s="23">
        <f t="shared" si="14"/>
        <v>247598.11613404242</v>
      </c>
      <c r="K105" s="26">
        <f t="shared" ca="1" si="15"/>
        <v>42</v>
      </c>
    </row>
    <row r="106" spans="3:11" x14ac:dyDescent="0.3">
      <c r="C106" s="6">
        <v>89</v>
      </c>
      <c r="D106" s="17">
        <f t="shared" ca="1" si="16"/>
        <v>46753</v>
      </c>
      <c r="E106" s="3">
        <f t="shared" si="10"/>
        <v>247598.11613404242</v>
      </c>
      <c r="F106" s="1">
        <f t="shared" si="11"/>
        <v>1670.9535341291082</v>
      </c>
      <c r="G106" s="1">
        <f t="shared" si="17"/>
        <v>0</v>
      </c>
      <c r="H106" s="3">
        <f t="shared" si="12"/>
        <v>825.32705378014145</v>
      </c>
      <c r="I106" s="18">
        <f t="shared" si="13"/>
        <v>845.62648034896677</v>
      </c>
      <c r="J106" s="3">
        <f t="shared" si="14"/>
        <v>246752.48965369345</v>
      </c>
      <c r="K106" s="26">
        <f t="shared" ca="1" si="15"/>
        <v>42</v>
      </c>
    </row>
    <row r="107" spans="3:11" x14ac:dyDescent="0.3">
      <c r="C107" s="6">
        <v>90</v>
      </c>
      <c r="D107" s="17">
        <f t="shared" ca="1" si="16"/>
        <v>46784</v>
      </c>
      <c r="E107" s="3">
        <f t="shared" si="10"/>
        <v>246752.48965369345</v>
      </c>
      <c r="F107" s="1">
        <f t="shared" si="11"/>
        <v>1670.9535341291082</v>
      </c>
      <c r="G107" s="1">
        <f t="shared" si="17"/>
        <v>0</v>
      </c>
      <c r="H107" s="3">
        <f t="shared" si="12"/>
        <v>822.50829884564484</v>
      </c>
      <c r="I107" s="18">
        <f t="shared" si="13"/>
        <v>848.44523528346338</v>
      </c>
      <c r="J107" s="3">
        <f t="shared" si="14"/>
        <v>245904.04441840999</v>
      </c>
      <c r="K107" s="26">
        <f t="shared" ca="1" si="15"/>
        <v>42</v>
      </c>
    </row>
    <row r="108" spans="3:11" x14ac:dyDescent="0.3">
      <c r="C108" s="6">
        <v>91</v>
      </c>
      <c r="D108" s="17">
        <f t="shared" ca="1" si="16"/>
        <v>46813</v>
      </c>
      <c r="E108" s="3">
        <f t="shared" si="10"/>
        <v>245904.04441840999</v>
      </c>
      <c r="F108" s="1">
        <f t="shared" si="11"/>
        <v>1670.9535341291082</v>
      </c>
      <c r="G108" s="1">
        <f t="shared" si="17"/>
        <v>0</v>
      </c>
      <c r="H108" s="3">
        <f t="shared" si="12"/>
        <v>819.68014806136671</v>
      </c>
      <c r="I108" s="18">
        <f t="shared" si="13"/>
        <v>851.27338606774151</v>
      </c>
      <c r="J108" s="3">
        <f t="shared" si="14"/>
        <v>245052.77103234225</v>
      </c>
      <c r="K108" s="26">
        <f t="shared" ca="1" si="15"/>
        <v>42</v>
      </c>
    </row>
    <row r="109" spans="3:11" x14ac:dyDescent="0.3">
      <c r="C109" s="6">
        <v>92</v>
      </c>
      <c r="D109" s="17">
        <f t="shared" ca="1" si="16"/>
        <v>46844</v>
      </c>
      <c r="E109" s="3">
        <f t="shared" si="10"/>
        <v>245052.77103234225</v>
      </c>
      <c r="F109" s="1">
        <f t="shared" si="11"/>
        <v>1670.9535341291082</v>
      </c>
      <c r="G109" s="1">
        <f t="shared" si="17"/>
        <v>0</v>
      </c>
      <c r="H109" s="3">
        <f t="shared" si="12"/>
        <v>816.84257010780755</v>
      </c>
      <c r="I109" s="18">
        <f t="shared" si="13"/>
        <v>854.11096402130067</v>
      </c>
      <c r="J109" s="3">
        <f t="shared" si="14"/>
        <v>244198.66006832095</v>
      </c>
      <c r="K109" s="26">
        <f t="shared" ca="1" si="15"/>
        <v>42</v>
      </c>
    </row>
    <row r="110" spans="3:11" x14ac:dyDescent="0.3">
      <c r="C110" s="6">
        <v>93</v>
      </c>
      <c r="D110" s="17">
        <f t="shared" ca="1" si="16"/>
        <v>46874</v>
      </c>
      <c r="E110" s="3">
        <f t="shared" si="10"/>
        <v>244198.66006832095</v>
      </c>
      <c r="F110" s="1">
        <f t="shared" si="11"/>
        <v>1670.9535341291082</v>
      </c>
      <c r="G110" s="1">
        <f t="shared" si="17"/>
        <v>0</v>
      </c>
      <c r="H110" s="3">
        <f t="shared" si="12"/>
        <v>813.99553356106992</v>
      </c>
      <c r="I110" s="18">
        <f t="shared" si="13"/>
        <v>856.9580005680383</v>
      </c>
      <c r="J110" s="3">
        <f t="shared" si="14"/>
        <v>243341.70206775292</v>
      </c>
      <c r="K110" s="26">
        <f t="shared" ca="1" si="15"/>
        <v>43</v>
      </c>
    </row>
    <row r="111" spans="3:11" x14ac:dyDescent="0.3">
      <c r="C111" s="6">
        <v>94</v>
      </c>
      <c r="D111" s="17">
        <f t="shared" ca="1" si="16"/>
        <v>46905</v>
      </c>
      <c r="E111" s="3">
        <f t="shared" si="10"/>
        <v>243341.70206775292</v>
      </c>
      <c r="F111" s="1">
        <f t="shared" si="11"/>
        <v>1670.9535341291082</v>
      </c>
      <c r="G111" s="1">
        <f t="shared" si="17"/>
        <v>0</v>
      </c>
      <c r="H111" s="3">
        <f t="shared" si="12"/>
        <v>811.13900689250977</v>
      </c>
      <c r="I111" s="18">
        <f t="shared" si="13"/>
        <v>859.81452723659845</v>
      </c>
      <c r="J111" s="3">
        <f t="shared" si="14"/>
        <v>242481.88754051633</v>
      </c>
      <c r="K111" s="26">
        <f t="shared" ca="1" si="15"/>
        <v>43</v>
      </c>
    </row>
    <row r="112" spans="3:11" x14ac:dyDescent="0.3">
      <c r="C112" s="6">
        <v>95</v>
      </c>
      <c r="D112" s="17">
        <f t="shared" ca="1" si="16"/>
        <v>46935</v>
      </c>
      <c r="E112" s="3">
        <f t="shared" si="10"/>
        <v>242481.88754051633</v>
      </c>
      <c r="F112" s="1">
        <f t="shared" si="11"/>
        <v>1670.9535341291082</v>
      </c>
      <c r="G112" s="1">
        <f t="shared" si="17"/>
        <v>0</v>
      </c>
      <c r="H112" s="3">
        <f t="shared" si="12"/>
        <v>808.27295846838786</v>
      </c>
      <c r="I112" s="18">
        <f t="shared" si="13"/>
        <v>862.68057566072036</v>
      </c>
      <c r="J112" s="3">
        <f t="shared" si="14"/>
        <v>241619.20696485561</v>
      </c>
      <c r="K112" s="26">
        <f t="shared" ca="1" si="15"/>
        <v>43</v>
      </c>
    </row>
    <row r="113" spans="3:11" x14ac:dyDescent="0.3">
      <c r="C113" s="6">
        <v>96</v>
      </c>
      <c r="D113" s="17">
        <f t="shared" ca="1" si="16"/>
        <v>46966</v>
      </c>
      <c r="E113" s="3">
        <f t="shared" si="10"/>
        <v>241619.20696485561</v>
      </c>
      <c r="F113" s="1">
        <f t="shared" si="11"/>
        <v>1670.9535341291082</v>
      </c>
      <c r="G113" s="1">
        <f t="shared" si="17"/>
        <v>0</v>
      </c>
      <c r="H113" s="3">
        <f t="shared" si="12"/>
        <v>805.39735654951869</v>
      </c>
      <c r="I113" s="18">
        <f t="shared" si="13"/>
        <v>865.55617757958953</v>
      </c>
      <c r="J113" s="3">
        <f t="shared" si="14"/>
        <v>240753.65078727601</v>
      </c>
      <c r="K113" s="26">
        <f t="shared" ca="1" si="15"/>
        <v>43</v>
      </c>
    </row>
    <row r="114" spans="3:11" x14ac:dyDescent="0.3">
      <c r="C114" s="6">
        <v>97</v>
      </c>
      <c r="D114" s="17">
        <f t="shared" ca="1" si="16"/>
        <v>46997</v>
      </c>
      <c r="E114" s="3">
        <f t="shared" si="10"/>
        <v>240753.65078727601</v>
      </c>
      <c r="F114" s="1">
        <f t="shared" si="11"/>
        <v>1670.9535341291082</v>
      </c>
      <c r="G114" s="1">
        <f t="shared" si="17"/>
        <v>0</v>
      </c>
      <c r="H114" s="3">
        <f t="shared" si="12"/>
        <v>802.51216929092004</v>
      </c>
      <c r="I114" s="18">
        <f t="shared" si="13"/>
        <v>868.44136483818818</v>
      </c>
      <c r="J114" s="3">
        <f t="shared" si="14"/>
        <v>239885.20942243782</v>
      </c>
      <c r="K114" s="26">
        <f t="shared" ca="1" si="15"/>
        <v>43</v>
      </c>
    </row>
    <row r="115" spans="3:11" x14ac:dyDescent="0.3">
      <c r="C115" s="6">
        <v>98</v>
      </c>
      <c r="D115" s="17">
        <f t="shared" ca="1" si="16"/>
        <v>47027</v>
      </c>
      <c r="E115" s="3">
        <f t="shared" si="10"/>
        <v>239885.20942243782</v>
      </c>
      <c r="F115" s="1">
        <f t="shared" si="11"/>
        <v>1670.9535341291082</v>
      </c>
      <c r="G115" s="1">
        <f t="shared" si="17"/>
        <v>0</v>
      </c>
      <c r="H115" s="3">
        <f t="shared" si="12"/>
        <v>799.61736474145948</v>
      </c>
      <c r="I115" s="18">
        <f t="shared" si="13"/>
        <v>871.33616938764874</v>
      </c>
      <c r="J115" s="3">
        <f t="shared" si="14"/>
        <v>239013.87325305017</v>
      </c>
      <c r="K115" s="26">
        <f t="shared" ca="1" si="15"/>
        <v>43</v>
      </c>
    </row>
    <row r="116" spans="3:11" x14ac:dyDescent="0.3">
      <c r="C116" s="6">
        <v>99</v>
      </c>
      <c r="D116" s="17">
        <f t="shared" ca="1" si="16"/>
        <v>47058</v>
      </c>
      <c r="E116" s="3">
        <f t="shared" si="10"/>
        <v>239013.87325305017</v>
      </c>
      <c r="F116" s="1">
        <f t="shared" si="11"/>
        <v>1670.9535341291082</v>
      </c>
      <c r="G116" s="1">
        <f t="shared" si="17"/>
        <v>0</v>
      </c>
      <c r="H116" s="3">
        <f t="shared" si="12"/>
        <v>796.71291084350059</v>
      </c>
      <c r="I116" s="18">
        <f t="shared" si="13"/>
        <v>874.24062328560763</v>
      </c>
      <c r="J116" s="3">
        <f t="shared" si="14"/>
        <v>238139.63262976456</v>
      </c>
      <c r="K116" s="26">
        <f t="shared" ca="1" si="15"/>
        <v>43</v>
      </c>
    </row>
    <row r="117" spans="3:11" x14ac:dyDescent="0.3">
      <c r="C117" s="6">
        <v>100</v>
      </c>
      <c r="D117" s="17">
        <f t="shared" ca="1" si="16"/>
        <v>47088</v>
      </c>
      <c r="E117" s="3">
        <f t="shared" si="10"/>
        <v>238139.63262976456</v>
      </c>
      <c r="F117" s="1">
        <f t="shared" si="11"/>
        <v>1670.9535341291082</v>
      </c>
      <c r="G117" s="1">
        <f t="shared" si="17"/>
        <v>0</v>
      </c>
      <c r="H117" s="3">
        <f t="shared" si="12"/>
        <v>793.79877543254861</v>
      </c>
      <c r="I117" s="18">
        <f t="shared" si="13"/>
        <v>877.15475869655961</v>
      </c>
      <c r="J117" s="3">
        <f t="shared" si="14"/>
        <v>237262.477871068</v>
      </c>
      <c r="K117" s="26">
        <f t="shared" ca="1" si="15"/>
        <v>43</v>
      </c>
    </row>
    <row r="118" spans="3:11" x14ac:dyDescent="0.3">
      <c r="C118" s="6">
        <v>101</v>
      </c>
      <c r="D118" s="17">
        <f t="shared" ca="1" si="16"/>
        <v>47119</v>
      </c>
      <c r="E118" s="3">
        <f t="shared" si="10"/>
        <v>237262.477871068</v>
      </c>
      <c r="F118" s="1">
        <f t="shared" si="11"/>
        <v>1670.9535341291082</v>
      </c>
      <c r="G118" s="1">
        <f t="shared" si="17"/>
        <v>0</v>
      </c>
      <c r="H118" s="3">
        <f t="shared" si="12"/>
        <v>790.87492623689332</v>
      </c>
      <c r="I118" s="18">
        <f t="shared" si="13"/>
        <v>880.0786078922149</v>
      </c>
      <c r="J118" s="3">
        <f t="shared" si="14"/>
        <v>236382.39926317579</v>
      </c>
      <c r="K118" s="26">
        <f t="shared" ca="1" si="15"/>
        <v>43</v>
      </c>
    </row>
    <row r="119" spans="3:11" x14ac:dyDescent="0.3">
      <c r="C119" s="6">
        <v>102</v>
      </c>
      <c r="D119" s="17">
        <f t="shared" ca="1" si="16"/>
        <v>47150</v>
      </c>
      <c r="E119" s="3">
        <f t="shared" si="10"/>
        <v>236382.39926317579</v>
      </c>
      <c r="F119" s="1">
        <f t="shared" si="11"/>
        <v>1670.9535341291082</v>
      </c>
      <c r="G119" s="1">
        <f t="shared" si="17"/>
        <v>0</v>
      </c>
      <c r="H119" s="3">
        <f t="shared" si="12"/>
        <v>787.94133087725265</v>
      </c>
      <c r="I119" s="18">
        <f t="shared" si="13"/>
        <v>883.01220325185557</v>
      </c>
      <c r="J119" s="3">
        <f t="shared" si="14"/>
        <v>235499.38705992393</v>
      </c>
      <c r="K119" s="26">
        <f t="shared" ca="1" si="15"/>
        <v>43</v>
      </c>
    </row>
    <row r="120" spans="3:11" x14ac:dyDescent="0.3">
      <c r="C120" s="6">
        <v>103</v>
      </c>
      <c r="D120" s="17">
        <f t="shared" ca="1" si="16"/>
        <v>47178</v>
      </c>
      <c r="E120" s="3">
        <f t="shared" si="10"/>
        <v>235499.38705992393</v>
      </c>
      <c r="F120" s="1">
        <f t="shared" si="11"/>
        <v>1670.9535341291082</v>
      </c>
      <c r="G120" s="1">
        <f t="shared" si="17"/>
        <v>0</v>
      </c>
      <c r="H120" s="3">
        <f t="shared" si="12"/>
        <v>784.99795686641312</v>
      </c>
      <c r="I120" s="18">
        <f t="shared" si="13"/>
        <v>885.9555772626951</v>
      </c>
      <c r="J120" s="3">
        <f t="shared" si="14"/>
        <v>234613.43148266122</v>
      </c>
      <c r="K120" s="26">
        <f t="shared" ca="1" si="15"/>
        <v>43</v>
      </c>
    </row>
    <row r="121" spans="3:11" x14ac:dyDescent="0.3">
      <c r="C121" s="6">
        <v>104</v>
      </c>
      <c r="D121" s="17">
        <f t="shared" ca="1" si="16"/>
        <v>47209</v>
      </c>
      <c r="E121" s="3">
        <f t="shared" si="10"/>
        <v>234613.43148266122</v>
      </c>
      <c r="F121" s="1">
        <f t="shared" si="11"/>
        <v>1670.9535341291082</v>
      </c>
      <c r="G121" s="1">
        <f t="shared" si="17"/>
        <v>0</v>
      </c>
      <c r="H121" s="3">
        <f t="shared" si="12"/>
        <v>782.04477160887075</v>
      </c>
      <c r="I121" s="18">
        <f t="shared" si="13"/>
        <v>888.90876252023747</v>
      </c>
      <c r="J121" s="3">
        <f t="shared" si="14"/>
        <v>233724.52272014099</v>
      </c>
      <c r="K121" s="26">
        <f t="shared" ca="1" si="15"/>
        <v>43</v>
      </c>
    </row>
    <row r="122" spans="3:11" x14ac:dyDescent="0.3">
      <c r="C122" s="6">
        <v>105</v>
      </c>
      <c r="D122" s="17">
        <f t="shared" ca="1" si="16"/>
        <v>47239</v>
      </c>
      <c r="E122" s="3">
        <f t="shared" si="10"/>
        <v>233724.52272014099</v>
      </c>
      <c r="F122" s="1">
        <f t="shared" si="11"/>
        <v>1670.9535341291082</v>
      </c>
      <c r="G122" s="1">
        <f t="shared" si="17"/>
        <v>0</v>
      </c>
      <c r="H122" s="3">
        <f t="shared" si="12"/>
        <v>779.08174240047003</v>
      </c>
      <c r="I122" s="18">
        <f t="shared" si="13"/>
        <v>891.87179172863819</v>
      </c>
      <c r="J122" s="3">
        <f t="shared" si="14"/>
        <v>232832.65092841236</v>
      </c>
      <c r="K122" s="26">
        <f t="shared" ca="1" si="15"/>
        <v>44</v>
      </c>
    </row>
    <row r="123" spans="3:11" x14ac:dyDescent="0.3">
      <c r="C123" s="6">
        <v>106</v>
      </c>
      <c r="D123" s="17">
        <f t="shared" ca="1" si="16"/>
        <v>47270</v>
      </c>
      <c r="E123" s="3">
        <f t="shared" si="10"/>
        <v>232832.65092841236</v>
      </c>
      <c r="F123" s="1">
        <f t="shared" si="11"/>
        <v>1670.9535341291082</v>
      </c>
      <c r="G123" s="1">
        <f t="shared" si="17"/>
        <v>0</v>
      </c>
      <c r="H123" s="3">
        <f t="shared" si="12"/>
        <v>776.10883642804129</v>
      </c>
      <c r="I123" s="18">
        <f t="shared" si="13"/>
        <v>894.84469770106693</v>
      </c>
      <c r="J123" s="3">
        <f t="shared" si="14"/>
        <v>231937.80623071129</v>
      </c>
      <c r="K123" s="26">
        <f t="shared" ca="1" si="15"/>
        <v>44</v>
      </c>
    </row>
    <row r="124" spans="3:11" x14ac:dyDescent="0.3">
      <c r="C124" s="6">
        <v>107</v>
      </c>
      <c r="D124" s="17">
        <f t="shared" ca="1" si="16"/>
        <v>47300</v>
      </c>
      <c r="E124" s="3">
        <f t="shared" si="10"/>
        <v>231937.80623071129</v>
      </c>
      <c r="F124" s="1">
        <f t="shared" si="11"/>
        <v>1670.9535341291082</v>
      </c>
      <c r="G124" s="1">
        <f t="shared" si="17"/>
        <v>0</v>
      </c>
      <c r="H124" s="3">
        <f t="shared" si="12"/>
        <v>773.12602076903772</v>
      </c>
      <c r="I124" s="18">
        <f t="shared" si="13"/>
        <v>897.8275133600705</v>
      </c>
      <c r="J124" s="3">
        <f t="shared" si="14"/>
        <v>231039.97871735122</v>
      </c>
      <c r="K124" s="26">
        <f t="shared" ca="1" si="15"/>
        <v>44</v>
      </c>
    </row>
    <row r="125" spans="3:11" x14ac:dyDescent="0.3">
      <c r="C125" s="6">
        <v>108</v>
      </c>
      <c r="D125" s="17">
        <f t="shared" ca="1" si="16"/>
        <v>47331</v>
      </c>
      <c r="E125" s="3">
        <f t="shared" si="10"/>
        <v>231039.97871735122</v>
      </c>
      <c r="F125" s="1">
        <f t="shared" si="11"/>
        <v>1670.9535341291082</v>
      </c>
      <c r="G125" s="1">
        <f t="shared" si="17"/>
        <v>0</v>
      </c>
      <c r="H125" s="3">
        <f t="shared" si="12"/>
        <v>770.13326239117077</v>
      </c>
      <c r="I125" s="18">
        <f t="shared" si="13"/>
        <v>900.82027173793745</v>
      </c>
      <c r="J125" s="3">
        <f t="shared" si="14"/>
        <v>230139.15844561328</v>
      </c>
      <c r="K125" s="26">
        <f t="shared" ca="1" si="15"/>
        <v>44</v>
      </c>
    </row>
    <row r="126" spans="3:11" x14ac:dyDescent="0.3">
      <c r="C126" s="6">
        <v>109</v>
      </c>
      <c r="D126" s="17">
        <f t="shared" ca="1" si="16"/>
        <v>47362</v>
      </c>
      <c r="E126" s="3">
        <f t="shared" si="10"/>
        <v>230139.15844561328</v>
      </c>
      <c r="F126" s="1">
        <f t="shared" si="11"/>
        <v>1670.9535341291082</v>
      </c>
      <c r="G126" s="1">
        <f t="shared" si="17"/>
        <v>0</v>
      </c>
      <c r="H126" s="3">
        <f t="shared" si="12"/>
        <v>767.13052815204435</v>
      </c>
      <c r="I126" s="18">
        <f t="shared" si="13"/>
        <v>903.82300597706387</v>
      </c>
      <c r="J126" s="3">
        <f t="shared" si="14"/>
        <v>229235.33543963623</v>
      </c>
      <c r="K126" s="26">
        <f t="shared" ca="1" si="15"/>
        <v>44</v>
      </c>
    </row>
    <row r="127" spans="3:11" x14ac:dyDescent="0.3">
      <c r="C127" s="6">
        <v>110</v>
      </c>
      <c r="D127" s="17">
        <f t="shared" ca="1" si="16"/>
        <v>47392</v>
      </c>
      <c r="E127" s="3">
        <f t="shared" si="10"/>
        <v>229235.33543963623</v>
      </c>
      <c r="F127" s="1">
        <f t="shared" si="11"/>
        <v>1670.9535341291082</v>
      </c>
      <c r="G127" s="1">
        <f t="shared" si="17"/>
        <v>0</v>
      </c>
      <c r="H127" s="3">
        <f t="shared" si="12"/>
        <v>764.11778479878751</v>
      </c>
      <c r="I127" s="18">
        <f t="shared" si="13"/>
        <v>906.83574933032071</v>
      </c>
      <c r="J127" s="3">
        <f t="shared" si="14"/>
        <v>228328.49969030591</v>
      </c>
      <c r="K127" s="26">
        <f t="shared" ca="1" si="15"/>
        <v>44</v>
      </c>
    </row>
    <row r="128" spans="3:11" x14ac:dyDescent="0.3">
      <c r="C128" s="6">
        <v>111</v>
      </c>
      <c r="D128" s="17">
        <f t="shared" ca="1" si="16"/>
        <v>47423</v>
      </c>
      <c r="E128" s="3">
        <f t="shared" si="10"/>
        <v>228328.49969030591</v>
      </c>
      <c r="F128" s="1">
        <f t="shared" si="11"/>
        <v>1670.9535341291082</v>
      </c>
      <c r="G128" s="1">
        <f t="shared" si="17"/>
        <v>0</v>
      </c>
      <c r="H128" s="3">
        <f t="shared" si="12"/>
        <v>761.09499896768637</v>
      </c>
      <c r="I128" s="18">
        <f t="shared" si="13"/>
        <v>909.85853516142186</v>
      </c>
      <c r="J128" s="3">
        <f t="shared" si="14"/>
        <v>227418.64115514449</v>
      </c>
      <c r="K128" s="26">
        <f t="shared" ca="1" si="15"/>
        <v>44</v>
      </c>
    </row>
    <row r="129" spans="3:11" x14ac:dyDescent="0.3">
      <c r="C129" s="6">
        <v>112</v>
      </c>
      <c r="D129" s="17">
        <f t="shared" ca="1" si="16"/>
        <v>47453</v>
      </c>
      <c r="E129" s="3">
        <f t="shared" si="10"/>
        <v>227418.64115514449</v>
      </c>
      <c r="F129" s="1">
        <f t="shared" si="11"/>
        <v>1670.9535341291082</v>
      </c>
      <c r="G129" s="1">
        <f t="shared" ref="G129:G192" si="18">IF(E129&gt;$B$12,$B$14,0)</f>
        <v>0</v>
      </c>
      <c r="H129" s="3">
        <f t="shared" si="12"/>
        <v>758.06213718381503</v>
      </c>
      <c r="I129" s="18">
        <f t="shared" si="13"/>
        <v>912.8913969452932</v>
      </c>
      <c r="J129" s="3">
        <f t="shared" si="14"/>
        <v>226505.74975819921</v>
      </c>
      <c r="K129" s="26">
        <f t="shared" ca="1" si="15"/>
        <v>44</v>
      </c>
    </row>
    <row r="130" spans="3:11" x14ac:dyDescent="0.3">
      <c r="C130" s="6">
        <v>113</v>
      </c>
      <c r="D130" s="17">
        <f t="shared" ca="1" si="16"/>
        <v>47484</v>
      </c>
      <c r="E130" s="3">
        <f t="shared" si="10"/>
        <v>226505.74975819921</v>
      </c>
      <c r="F130" s="1">
        <f t="shared" si="11"/>
        <v>1670.9535341291082</v>
      </c>
      <c r="G130" s="1">
        <f t="shared" si="18"/>
        <v>0</v>
      </c>
      <c r="H130" s="3">
        <f t="shared" si="12"/>
        <v>755.01916586066409</v>
      </c>
      <c r="I130" s="18">
        <f t="shared" si="13"/>
        <v>915.93436826844413</v>
      </c>
      <c r="J130" s="3">
        <f t="shared" si="14"/>
        <v>225589.81538993077</v>
      </c>
      <c r="K130" s="26">
        <f t="shared" ca="1" si="15"/>
        <v>44</v>
      </c>
    </row>
    <row r="131" spans="3:11" x14ac:dyDescent="0.3">
      <c r="C131" s="6">
        <v>114</v>
      </c>
      <c r="D131" s="17">
        <f t="shared" ca="1" si="16"/>
        <v>47515</v>
      </c>
      <c r="E131" s="3">
        <f t="shared" si="10"/>
        <v>225589.81538993077</v>
      </c>
      <c r="F131" s="1">
        <f t="shared" si="11"/>
        <v>1670.9535341291082</v>
      </c>
      <c r="G131" s="1">
        <f t="shared" si="18"/>
        <v>0</v>
      </c>
      <c r="H131" s="3">
        <f t="shared" si="12"/>
        <v>751.96605129976922</v>
      </c>
      <c r="I131" s="18">
        <f t="shared" si="13"/>
        <v>918.987482829339</v>
      </c>
      <c r="J131" s="3">
        <f t="shared" si="14"/>
        <v>224670.82790710143</v>
      </c>
      <c r="K131" s="26">
        <f t="shared" ca="1" si="15"/>
        <v>44</v>
      </c>
    </row>
    <row r="132" spans="3:11" x14ac:dyDescent="0.3">
      <c r="C132" s="6">
        <v>115</v>
      </c>
      <c r="D132" s="17">
        <f t="shared" ca="1" si="16"/>
        <v>47543</v>
      </c>
      <c r="E132" s="3">
        <f t="shared" si="10"/>
        <v>224670.82790710143</v>
      </c>
      <c r="F132" s="1">
        <f t="shared" si="11"/>
        <v>1670.9535341291082</v>
      </c>
      <c r="G132" s="1">
        <f t="shared" si="18"/>
        <v>0</v>
      </c>
      <c r="H132" s="3">
        <f t="shared" si="12"/>
        <v>748.90275969033814</v>
      </c>
      <c r="I132" s="18">
        <f t="shared" si="13"/>
        <v>922.05077443877008</v>
      </c>
      <c r="J132" s="3">
        <f t="shared" si="14"/>
        <v>223748.77713266265</v>
      </c>
      <c r="K132" s="26">
        <f t="shared" ca="1" si="15"/>
        <v>44</v>
      </c>
    </row>
    <row r="133" spans="3:11" x14ac:dyDescent="0.3">
      <c r="C133" s="6">
        <v>116</v>
      </c>
      <c r="D133" s="17">
        <f t="shared" ca="1" si="16"/>
        <v>47574</v>
      </c>
      <c r="E133" s="3">
        <f t="shared" si="10"/>
        <v>223748.77713266265</v>
      </c>
      <c r="F133" s="1">
        <f t="shared" si="11"/>
        <v>1670.9535341291082</v>
      </c>
      <c r="G133" s="1">
        <f t="shared" si="18"/>
        <v>0</v>
      </c>
      <c r="H133" s="3">
        <f t="shared" si="12"/>
        <v>745.82925710887559</v>
      </c>
      <c r="I133" s="18">
        <f t="shared" si="13"/>
        <v>925.12427702023263</v>
      </c>
      <c r="J133" s="3">
        <f t="shared" si="14"/>
        <v>222823.65285564243</v>
      </c>
      <c r="K133" s="26">
        <f t="shared" ca="1" si="15"/>
        <v>44</v>
      </c>
    </row>
    <row r="134" spans="3:11" x14ac:dyDescent="0.3">
      <c r="C134" s="6">
        <v>117</v>
      </c>
      <c r="D134" s="17">
        <f t="shared" ca="1" si="16"/>
        <v>47604</v>
      </c>
      <c r="E134" s="3">
        <f t="shared" si="10"/>
        <v>222823.65285564243</v>
      </c>
      <c r="F134" s="1">
        <f t="shared" si="11"/>
        <v>1670.9535341291082</v>
      </c>
      <c r="G134" s="1">
        <f t="shared" si="18"/>
        <v>0</v>
      </c>
      <c r="H134" s="3">
        <f t="shared" si="12"/>
        <v>742.74550951880815</v>
      </c>
      <c r="I134" s="18">
        <f t="shared" si="13"/>
        <v>928.20802461030007</v>
      </c>
      <c r="J134" s="3">
        <f t="shared" si="14"/>
        <v>221895.44483103213</v>
      </c>
      <c r="K134" s="26">
        <f t="shared" ca="1" si="15"/>
        <v>44</v>
      </c>
    </row>
    <row r="135" spans="3:11" x14ac:dyDescent="0.3">
      <c r="C135" s="6">
        <v>118</v>
      </c>
      <c r="D135" s="17">
        <f t="shared" ca="1" si="16"/>
        <v>47635</v>
      </c>
      <c r="E135" s="3">
        <f t="shared" si="10"/>
        <v>221895.44483103213</v>
      </c>
      <c r="F135" s="1">
        <f t="shared" si="11"/>
        <v>1670.9535341291082</v>
      </c>
      <c r="G135" s="1">
        <f t="shared" si="18"/>
        <v>0</v>
      </c>
      <c r="H135" s="3">
        <f t="shared" si="12"/>
        <v>739.65148277010712</v>
      </c>
      <c r="I135" s="18">
        <f t="shared" si="13"/>
        <v>931.3020513590011</v>
      </c>
      <c r="J135" s="3">
        <f t="shared" si="14"/>
        <v>220964.14277967313</v>
      </c>
      <c r="K135" s="26">
        <f t="shared" ca="1" si="15"/>
        <v>45</v>
      </c>
    </row>
    <row r="136" spans="3:11" x14ac:dyDescent="0.3">
      <c r="C136" s="6">
        <v>119</v>
      </c>
      <c r="D136" s="17">
        <f t="shared" ca="1" si="16"/>
        <v>47665</v>
      </c>
      <c r="E136" s="3">
        <f t="shared" si="10"/>
        <v>220964.14277967313</v>
      </c>
      <c r="F136" s="1">
        <f t="shared" si="11"/>
        <v>1670.9535341291082</v>
      </c>
      <c r="G136" s="1">
        <f t="shared" si="18"/>
        <v>0</v>
      </c>
      <c r="H136" s="3">
        <f t="shared" si="12"/>
        <v>736.54714259891045</v>
      </c>
      <c r="I136" s="18">
        <f t="shared" si="13"/>
        <v>934.40639153019777</v>
      </c>
      <c r="J136" s="3">
        <f t="shared" si="14"/>
        <v>220029.73638814292</v>
      </c>
      <c r="K136" s="26">
        <f t="shared" ca="1" si="15"/>
        <v>45</v>
      </c>
    </row>
    <row r="137" spans="3:11" x14ac:dyDescent="0.3">
      <c r="C137" s="6">
        <v>120</v>
      </c>
      <c r="D137" s="17">
        <f t="shared" ca="1" si="16"/>
        <v>47696</v>
      </c>
      <c r="E137" s="3">
        <f t="shared" si="10"/>
        <v>220029.73638814292</v>
      </c>
      <c r="F137" s="1">
        <f t="shared" si="11"/>
        <v>1670.9535341291082</v>
      </c>
      <c r="G137" s="1">
        <f t="shared" si="18"/>
        <v>0</v>
      </c>
      <c r="H137" s="3">
        <f t="shared" si="12"/>
        <v>733.4324546271431</v>
      </c>
      <c r="I137" s="18">
        <f t="shared" si="13"/>
        <v>937.52107950196512</v>
      </c>
      <c r="J137" s="3">
        <f t="shared" si="14"/>
        <v>219092.21530864097</v>
      </c>
      <c r="K137" s="26">
        <f t="shared" ca="1" si="15"/>
        <v>45</v>
      </c>
    </row>
    <row r="138" spans="3:11" x14ac:dyDescent="0.3">
      <c r="C138" s="6">
        <v>121</v>
      </c>
      <c r="D138" s="17">
        <f t="shared" ca="1" si="16"/>
        <v>47727</v>
      </c>
      <c r="E138" s="3">
        <f t="shared" si="10"/>
        <v>219092.21530864097</v>
      </c>
      <c r="F138" s="1">
        <f t="shared" si="11"/>
        <v>1670.9535341291082</v>
      </c>
      <c r="G138" s="1">
        <f t="shared" si="18"/>
        <v>0</v>
      </c>
      <c r="H138" s="3">
        <f t="shared" si="12"/>
        <v>730.30738436213664</v>
      </c>
      <c r="I138" s="18">
        <f t="shared" si="13"/>
        <v>940.64614976697158</v>
      </c>
      <c r="J138" s="3">
        <f t="shared" si="14"/>
        <v>218151.56915887399</v>
      </c>
      <c r="K138" s="26">
        <f t="shared" ca="1" si="15"/>
        <v>45</v>
      </c>
    </row>
    <row r="139" spans="3:11" x14ac:dyDescent="0.3">
      <c r="C139" s="6">
        <v>122</v>
      </c>
      <c r="D139" s="17">
        <f t="shared" ca="1" si="16"/>
        <v>47757</v>
      </c>
      <c r="E139" s="3">
        <f t="shared" si="10"/>
        <v>218151.56915887399</v>
      </c>
      <c r="F139" s="1">
        <f t="shared" si="11"/>
        <v>1670.9535341291082</v>
      </c>
      <c r="G139" s="1">
        <f t="shared" si="18"/>
        <v>0</v>
      </c>
      <c r="H139" s="3">
        <f t="shared" si="12"/>
        <v>727.17189719624662</v>
      </c>
      <c r="I139" s="18">
        <f t="shared" si="13"/>
        <v>943.7816369328616</v>
      </c>
      <c r="J139" s="3">
        <f t="shared" si="14"/>
        <v>217207.78752194112</v>
      </c>
      <c r="K139" s="26">
        <f t="shared" ca="1" si="15"/>
        <v>45</v>
      </c>
    </row>
    <row r="140" spans="3:11" x14ac:dyDescent="0.3">
      <c r="C140" s="6">
        <v>123</v>
      </c>
      <c r="D140" s="17">
        <f t="shared" ca="1" si="16"/>
        <v>47788</v>
      </c>
      <c r="E140" s="3">
        <f t="shared" si="10"/>
        <v>217207.78752194112</v>
      </c>
      <c r="F140" s="1">
        <f t="shared" si="11"/>
        <v>1670.9535341291082</v>
      </c>
      <c r="G140" s="1">
        <f t="shared" si="18"/>
        <v>0</v>
      </c>
      <c r="H140" s="3">
        <f t="shared" si="12"/>
        <v>724.02595840647041</v>
      </c>
      <c r="I140" s="18">
        <f t="shared" si="13"/>
        <v>946.92757572263781</v>
      </c>
      <c r="J140" s="3">
        <f t="shared" si="14"/>
        <v>216260.85994621849</v>
      </c>
      <c r="K140" s="26">
        <f t="shared" ca="1" si="15"/>
        <v>45</v>
      </c>
    </row>
    <row r="141" spans="3:11" x14ac:dyDescent="0.3">
      <c r="C141" s="6">
        <v>124</v>
      </c>
      <c r="D141" s="17">
        <f t="shared" ca="1" si="16"/>
        <v>47818</v>
      </c>
      <c r="E141" s="3">
        <f t="shared" si="10"/>
        <v>216260.85994621849</v>
      </c>
      <c r="F141" s="1">
        <f t="shared" si="11"/>
        <v>1670.9535341291082</v>
      </c>
      <c r="G141" s="1">
        <f t="shared" si="18"/>
        <v>0</v>
      </c>
      <c r="H141" s="3">
        <f t="shared" si="12"/>
        <v>720.86953315406174</v>
      </c>
      <c r="I141" s="18">
        <f t="shared" si="13"/>
        <v>950.08400097504648</v>
      </c>
      <c r="J141" s="3">
        <f t="shared" si="14"/>
        <v>215310.77594524345</v>
      </c>
      <c r="K141" s="26">
        <f t="shared" ca="1" si="15"/>
        <v>45</v>
      </c>
    </row>
    <row r="142" spans="3:11" x14ac:dyDescent="0.3">
      <c r="C142" s="6">
        <v>125</v>
      </c>
      <c r="D142" s="17">
        <f t="shared" ca="1" si="16"/>
        <v>47849</v>
      </c>
      <c r="E142" s="3">
        <f t="shared" si="10"/>
        <v>215310.77594524345</v>
      </c>
      <c r="F142" s="1">
        <f t="shared" si="11"/>
        <v>1670.9535341291082</v>
      </c>
      <c r="G142" s="1">
        <f t="shared" si="18"/>
        <v>0</v>
      </c>
      <c r="H142" s="3">
        <f t="shared" si="12"/>
        <v>717.70258648414494</v>
      </c>
      <c r="I142" s="18">
        <f t="shared" si="13"/>
        <v>953.25094764496328</v>
      </c>
      <c r="J142" s="3">
        <f t="shared" si="14"/>
        <v>214357.52499759849</v>
      </c>
      <c r="K142" s="26">
        <f t="shared" ca="1" si="15"/>
        <v>45</v>
      </c>
    </row>
    <row r="143" spans="3:11" x14ac:dyDescent="0.3">
      <c r="C143" s="6">
        <v>126</v>
      </c>
      <c r="D143" s="17">
        <f t="shared" ca="1" si="16"/>
        <v>47880</v>
      </c>
      <c r="E143" s="3">
        <f t="shared" si="10"/>
        <v>214357.52499759849</v>
      </c>
      <c r="F143" s="1">
        <f t="shared" si="11"/>
        <v>1670.9535341291082</v>
      </c>
      <c r="G143" s="1">
        <f t="shared" si="18"/>
        <v>0</v>
      </c>
      <c r="H143" s="3">
        <f t="shared" si="12"/>
        <v>714.5250833253283</v>
      </c>
      <c r="I143" s="18">
        <f t="shared" si="13"/>
        <v>956.42845080377992</v>
      </c>
      <c r="J143" s="3">
        <f t="shared" si="14"/>
        <v>213401.09654679472</v>
      </c>
      <c r="K143" s="26">
        <f t="shared" ca="1" si="15"/>
        <v>45</v>
      </c>
    </row>
    <row r="144" spans="3:11" x14ac:dyDescent="0.3">
      <c r="C144" s="6">
        <v>127</v>
      </c>
      <c r="D144" s="17">
        <f t="shared" ca="1" si="16"/>
        <v>47908</v>
      </c>
      <c r="E144" s="3">
        <f t="shared" si="10"/>
        <v>213401.09654679472</v>
      </c>
      <c r="F144" s="1">
        <f t="shared" si="11"/>
        <v>1670.9535341291082</v>
      </c>
      <c r="G144" s="1">
        <f t="shared" si="18"/>
        <v>0</v>
      </c>
      <c r="H144" s="3">
        <f t="shared" si="12"/>
        <v>711.33698848931579</v>
      </c>
      <c r="I144" s="18">
        <f t="shared" si="13"/>
        <v>959.61654563979243</v>
      </c>
      <c r="J144" s="3">
        <f t="shared" si="14"/>
        <v>212441.48000115494</v>
      </c>
      <c r="K144" s="26">
        <f t="shared" ca="1" si="15"/>
        <v>45</v>
      </c>
    </row>
    <row r="145" spans="3:11" x14ac:dyDescent="0.3">
      <c r="C145" s="6">
        <v>128</v>
      </c>
      <c r="D145" s="17">
        <f t="shared" ca="1" si="16"/>
        <v>47939</v>
      </c>
      <c r="E145" s="3">
        <f t="shared" si="10"/>
        <v>212441.48000115494</v>
      </c>
      <c r="F145" s="1">
        <f t="shared" si="11"/>
        <v>1670.9535341291082</v>
      </c>
      <c r="G145" s="1">
        <f t="shared" si="18"/>
        <v>0</v>
      </c>
      <c r="H145" s="3">
        <f t="shared" si="12"/>
        <v>708.13826667051649</v>
      </c>
      <c r="I145" s="18">
        <f t="shared" si="13"/>
        <v>962.81526745859173</v>
      </c>
      <c r="J145" s="3">
        <f t="shared" si="14"/>
        <v>211478.66473369635</v>
      </c>
      <c r="K145" s="26">
        <f t="shared" ca="1" si="15"/>
        <v>45</v>
      </c>
    </row>
    <row r="146" spans="3:11" x14ac:dyDescent="0.3">
      <c r="C146" s="6">
        <v>129</v>
      </c>
      <c r="D146" s="17">
        <f t="shared" ca="1" si="16"/>
        <v>47969</v>
      </c>
      <c r="E146" s="3">
        <f t="shared" si="10"/>
        <v>211478.66473369635</v>
      </c>
      <c r="F146" s="1">
        <f t="shared" si="11"/>
        <v>1670.9535341291082</v>
      </c>
      <c r="G146" s="1">
        <f t="shared" si="18"/>
        <v>0</v>
      </c>
      <c r="H146" s="3">
        <f t="shared" si="12"/>
        <v>704.92888244565449</v>
      </c>
      <c r="I146" s="18">
        <f t="shared" si="13"/>
        <v>966.02465168345373</v>
      </c>
      <c r="J146" s="3">
        <f t="shared" si="14"/>
        <v>210512.64008201289</v>
      </c>
      <c r="K146" s="26">
        <f t="shared" ca="1" si="15"/>
        <v>45</v>
      </c>
    </row>
    <row r="147" spans="3:11" x14ac:dyDescent="0.3">
      <c r="C147" s="6">
        <v>130</v>
      </c>
      <c r="D147" s="17">
        <f t="shared" ca="1" si="16"/>
        <v>48000</v>
      </c>
      <c r="E147" s="3">
        <f t="shared" ref="E147:E210" si="19">J146</f>
        <v>210512.64008201289</v>
      </c>
      <c r="F147" s="1">
        <f t="shared" ref="F147:F210" si="20">IF(E147&gt;$B$12,$B$12,(E147+(E147*(($B$10/12)))))</f>
        <v>1670.9535341291082</v>
      </c>
      <c r="G147" s="1">
        <f t="shared" si="18"/>
        <v>0</v>
      </c>
      <c r="H147" s="3">
        <f t="shared" ref="H147:H210" si="21">(E147*($B$10/12))</f>
        <v>701.70880027337637</v>
      </c>
      <c r="I147" s="18">
        <f t="shared" ref="I147:I210" si="22">(F147-H147)+G147</f>
        <v>969.24473385573185</v>
      </c>
      <c r="J147" s="3">
        <f t="shared" ref="J147:J210" si="23">E147-I147</f>
        <v>209543.39534815715</v>
      </c>
      <c r="K147" s="26">
        <f t="shared" ref="K147:K210" ca="1" si="24">ROUNDDOWN(((D147-$B$7)/365.25),0)</f>
        <v>46</v>
      </c>
    </row>
    <row r="148" spans="3:11" x14ac:dyDescent="0.3">
      <c r="C148" s="6">
        <v>131</v>
      </c>
      <c r="D148" s="17">
        <f t="shared" ref="D148:D211" ca="1" si="25">EOMONTH(D147,0)+1</f>
        <v>48030</v>
      </c>
      <c r="E148" s="3">
        <f t="shared" si="19"/>
        <v>209543.39534815715</v>
      </c>
      <c r="F148" s="1">
        <f t="shared" si="20"/>
        <v>1670.9535341291082</v>
      </c>
      <c r="G148" s="1">
        <f t="shared" si="18"/>
        <v>0</v>
      </c>
      <c r="H148" s="3">
        <f t="shared" si="21"/>
        <v>698.47798449385721</v>
      </c>
      <c r="I148" s="18">
        <f t="shared" si="22"/>
        <v>972.47554963525101</v>
      </c>
      <c r="J148" s="3">
        <f t="shared" si="23"/>
        <v>208570.91979852191</v>
      </c>
      <c r="K148" s="26">
        <f t="shared" ca="1" si="24"/>
        <v>46</v>
      </c>
    </row>
    <row r="149" spans="3:11" x14ac:dyDescent="0.3">
      <c r="C149" s="6">
        <v>132</v>
      </c>
      <c r="D149" s="17">
        <f t="shared" ca="1" si="25"/>
        <v>48061</v>
      </c>
      <c r="E149" s="3">
        <f t="shared" si="19"/>
        <v>208570.91979852191</v>
      </c>
      <c r="F149" s="1">
        <f t="shared" si="20"/>
        <v>1670.9535341291082</v>
      </c>
      <c r="G149" s="1">
        <f t="shared" si="18"/>
        <v>0</v>
      </c>
      <c r="H149" s="3">
        <f t="shared" si="21"/>
        <v>695.23639932840638</v>
      </c>
      <c r="I149" s="18">
        <f t="shared" si="22"/>
        <v>975.71713480070184</v>
      </c>
      <c r="J149" s="3">
        <f t="shared" si="23"/>
        <v>207595.2026637212</v>
      </c>
      <c r="K149" s="26">
        <f t="shared" ca="1" si="24"/>
        <v>46</v>
      </c>
    </row>
    <row r="150" spans="3:11" x14ac:dyDescent="0.3">
      <c r="C150" s="6">
        <v>133</v>
      </c>
      <c r="D150" s="17">
        <f t="shared" ca="1" si="25"/>
        <v>48092</v>
      </c>
      <c r="E150" s="3">
        <f t="shared" si="19"/>
        <v>207595.2026637212</v>
      </c>
      <c r="F150" s="1">
        <f t="shared" si="20"/>
        <v>1670.9535341291082</v>
      </c>
      <c r="G150" s="1">
        <f t="shared" si="18"/>
        <v>0</v>
      </c>
      <c r="H150" s="3">
        <f t="shared" si="21"/>
        <v>691.98400887907064</v>
      </c>
      <c r="I150" s="18">
        <f t="shared" si="22"/>
        <v>978.96952525003758</v>
      </c>
      <c r="J150" s="3">
        <f t="shared" si="23"/>
        <v>206616.23313847117</v>
      </c>
      <c r="K150" s="26">
        <f t="shared" ca="1" si="24"/>
        <v>46</v>
      </c>
    </row>
    <row r="151" spans="3:11" x14ac:dyDescent="0.3">
      <c r="C151" s="6">
        <v>134</v>
      </c>
      <c r="D151" s="17">
        <f t="shared" ca="1" si="25"/>
        <v>48122</v>
      </c>
      <c r="E151" s="3">
        <f t="shared" si="19"/>
        <v>206616.23313847117</v>
      </c>
      <c r="F151" s="1">
        <f t="shared" si="20"/>
        <v>1670.9535341291082</v>
      </c>
      <c r="G151" s="1">
        <f t="shared" si="18"/>
        <v>0</v>
      </c>
      <c r="H151" s="3">
        <f t="shared" si="21"/>
        <v>688.72077712823727</v>
      </c>
      <c r="I151" s="18">
        <f t="shared" si="22"/>
        <v>982.23275700087095</v>
      </c>
      <c r="J151" s="3">
        <f t="shared" si="23"/>
        <v>205634.00038147031</v>
      </c>
      <c r="K151" s="26">
        <f t="shared" ca="1" si="24"/>
        <v>46</v>
      </c>
    </row>
    <row r="152" spans="3:11" x14ac:dyDescent="0.3">
      <c r="C152" s="6">
        <v>135</v>
      </c>
      <c r="D152" s="17">
        <f t="shared" ca="1" si="25"/>
        <v>48153</v>
      </c>
      <c r="E152" s="3">
        <f t="shared" si="19"/>
        <v>205634.00038147031</v>
      </c>
      <c r="F152" s="1">
        <f t="shared" si="20"/>
        <v>1670.9535341291082</v>
      </c>
      <c r="G152" s="1">
        <f t="shared" si="18"/>
        <v>0</v>
      </c>
      <c r="H152" s="3">
        <f t="shared" si="21"/>
        <v>685.44666793823444</v>
      </c>
      <c r="I152" s="18">
        <f t="shared" si="22"/>
        <v>985.50686619087378</v>
      </c>
      <c r="J152" s="3">
        <f t="shared" si="23"/>
        <v>204648.49351527944</v>
      </c>
      <c r="K152" s="26">
        <f t="shared" ca="1" si="24"/>
        <v>46</v>
      </c>
    </row>
    <row r="153" spans="3:11" x14ac:dyDescent="0.3">
      <c r="C153" s="6">
        <v>136</v>
      </c>
      <c r="D153" s="17">
        <f t="shared" ca="1" si="25"/>
        <v>48183</v>
      </c>
      <c r="E153" s="3">
        <f t="shared" si="19"/>
        <v>204648.49351527944</v>
      </c>
      <c r="F153" s="1">
        <f t="shared" si="20"/>
        <v>1670.9535341291082</v>
      </c>
      <c r="G153" s="1">
        <f t="shared" si="18"/>
        <v>0</v>
      </c>
      <c r="H153" s="3">
        <f t="shared" si="21"/>
        <v>682.1616450509315</v>
      </c>
      <c r="I153" s="18">
        <f t="shared" si="22"/>
        <v>988.79188907817672</v>
      </c>
      <c r="J153" s="3">
        <f t="shared" si="23"/>
        <v>203659.70162620125</v>
      </c>
      <c r="K153" s="26">
        <f t="shared" ca="1" si="24"/>
        <v>46</v>
      </c>
    </row>
    <row r="154" spans="3:11" x14ac:dyDescent="0.3">
      <c r="C154" s="6">
        <v>137</v>
      </c>
      <c r="D154" s="17">
        <f t="shared" ca="1" si="25"/>
        <v>48214</v>
      </c>
      <c r="E154" s="3">
        <f t="shared" si="19"/>
        <v>203659.70162620125</v>
      </c>
      <c r="F154" s="1">
        <f t="shared" si="20"/>
        <v>1670.9535341291082</v>
      </c>
      <c r="G154" s="1">
        <f t="shared" si="18"/>
        <v>0</v>
      </c>
      <c r="H154" s="3">
        <f t="shared" si="21"/>
        <v>678.86567208733754</v>
      </c>
      <c r="I154" s="18">
        <f t="shared" si="22"/>
        <v>992.08786204177068</v>
      </c>
      <c r="J154" s="3">
        <f t="shared" si="23"/>
        <v>202667.61376415947</v>
      </c>
      <c r="K154" s="26">
        <f t="shared" ca="1" si="24"/>
        <v>46</v>
      </c>
    </row>
    <row r="155" spans="3:11" x14ac:dyDescent="0.3">
      <c r="C155" s="6">
        <v>138</v>
      </c>
      <c r="D155" s="17">
        <f t="shared" ca="1" si="25"/>
        <v>48245</v>
      </c>
      <c r="E155" s="3">
        <f t="shared" si="19"/>
        <v>202667.61376415947</v>
      </c>
      <c r="F155" s="1">
        <f t="shared" si="20"/>
        <v>1670.9535341291082</v>
      </c>
      <c r="G155" s="1">
        <f t="shared" si="18"/>
        <v>0</v>
      </c>
      <c r="H155" s="3">
        <f t="shared" si="21"/>
        <v>675.5587125471983</v>
      </c>
      <c r="I155" s="18">
        <f t="shared" si="22"/>
        <v>995.39482158190992</v>
      </c>
      <c r="J155" s="3">
        <f t="shared" si="23"/>
        <v>201672.21894257757</v>
      </c>
      <c r="K155" s="26">
        <f t="shared" ca="1" si="24"/>
        <v>46</v>
      </c>
    </row>
    <row r="156" spans="3:11" x14ac:dyDescent="0.3">
      <c r="C156" s="6">
        <v>139</v>
      </c>
      <c r="D156" s="17">
        <f t="shared" ca="1" si="25"/>
        <v>48274</v>
      </c>
      <c r="E156" s="3">
        <f t="shared" si="19"/>
        <v>201672.21894257757</v>
      </c>
      <c r="F156" s="1">
        <f t="shared" si="20"/>
        <v>1670.9535341291082</v>
      </c>
      <c r="G156" s="1">
        <f t="shared" si="18"/>
        <v>0</v>
      </c>
      <c r="H156" s="3">
        <f t="shared" si="21"/>
        <v>672.24072980859194</v>
      </c>
      <c r="I156" s="18">
        <f t="shared" si="22"/>
        <v>998.71280432051628</v>
      </c>
      <c r="J156" s="3">
        <f t="shared" si="23"/>
        <v>200673.50613825704</v>
      </c>
      <c r="K156" s="26">
        <f t="shared" ca="1" si="24"/>
        <v>46</v>
      </c>
    </row>
    <row r="157" spans="3:11" x14ac:dyDescent="0.3">
      <c r="C157" s="6">
        <v>140</v>
      </c>
      <c r="D157" s="17">
        <f t="shared" ca="1" si="25"/>
        <v>48305</v>
      </c>
      <c r="E157" s="3">
        <f t="shared" si="19"/>
        <v>200673.50613825704</v>
      </c>
      <c r="F157" s="1">
        <f t="shared" si="20"/>
        <v>1670.9535341291082</v>
      </c>
      <c r="G157" s="1">
        <f t="shared" si="18"/>
        <v>0</v>
      </c>
      <c r="H157" s="3">
        <f t="shared" si="21"/>
        <v>668.91168712752346</v>
      </c>
      <c r="I157" s="18">
        <f t="shared" si="22"/>
        <v>1002.0418470015848</v>
      </c>
      <c r="J157" s="3">
        <f t="shared" si="23"/>
        <v>199671.46429125546</v>
      </c>
      <c r="K157" s="26">
        <f t="shared" ca="1" si="24"/>
        <v>46</v>
      </c>
    </row>
    <row r="158" spans="3:11" x14ac:dyDescent="0.3">
      <c r="C158" s="6">
        <v>141</v>
      </c>
      <c r="D158" s="17">
        <f t="shared" ca="1" si="25"/>
        <v>48335</v>
      </c>
      <c r="E158" s="3">
        <f t="shared" si="19"/>
        <v>199671.46429125546</v>
      </c>
      <c r="F158" s="1">
        <f t="shared" si="20"/>
        <v>1670.9535341291082</v>
      </c>
      <c r="G158" s="1">
        <f t="shared" si="18"/>
        <v>0</v>
      </c>
      <c r="H158" s="3">
        <f t="shared" si="21"/>
        <v>665.57154763751828</v>
      </c>
      <c r="I158" s="18">
        <f t="shared" si="22"/>
        <v>1005.3819864915899</v>
      </c>
      <c r="J158" s="3">
        <f t="shared" si="23"/>
        <v>198666.08230476387</v>
      </c>
      <c r="K158" s="26">
        <f t="shared" ca="1" si="24"/>
        <v>47</v>
      </c>
    </row>
    <row r="159" spans="3:11" x14ac:dyDescent="0.3">
      <c r="C159" s="6">
        <v>142</v>
      </c>
      <c r="D159" s="17">
        <f t="shared" ca="1" si="25"/>
        <v>48366</v>
      </c>
      <c r="E159" s="3">
        <f t="shared" si="19"/>
        <v>198666.08230476387</v>
      </c>
      <c r="F159" s="1">
        <f t="shared" si="20"/>
        <v>1670.9535341291082</v>
      </c>
      <c r="G159" s="1">
        <f t="shared" si="18"/>
        <v>0</v>
      </c>
      <c r="H159" s="3">
        <f t="shared" si="21"/>
        <v>662.2202743492129</v>
      </c>
      <c r="I159" s="18">
        <f t="shared" si="22"/>
        <v>1008.7332597798953</v>
      </c>
      <c r="J159" s="3">
        <f t="shared" si="23"/>
        <v>197657.34904498397</v>
      </c>
      <c r="K159" s="26">
        <f t="shared" ca="1" si="24"/>
        <v>47</v>
      </c>
    </row>
    <row r="160" spans="3:11" x14ac:dyDescent="0.3">
      <c r="C160" s="6">
        <v>143</v>
      </c>
      <c r="D160" s="17">
        <f t="shared" ca="1" si="25"/>
        <v>48396</v>
      </c>
      <c r="E160" s="3">
        <f t="shared" si="19"/>
        <v>197657.34904498397</v>
      </c>
      <c r="F160" s="1">
        <f t="shared" si="20"/>
        <v>1670.9535341291082</v>
      </c>
      <c r="G160" s="1">
        <f t="shared" si="18"/>
        <v>0</v>
      </c>
      <c r="H160" s="3">
        <f t="shared" si="21"/>
        <v>658.85783014994661</v>
      </c>
      <c r="I160" s="18">
        <f t="shared" si="22"/>
        <v>1012.0957039791616</v>
      </c>
      <c r="J160" s="3">
        <f t="shared" si="23"/>
        <v>196645.25334100481</v>
      </c>
      <c r="K160" s="26">
        <f t="shared" ca="1" si="24"/>
        <v>47</v>
      </c>
    </row>
    <row r="161" spans="3:11" x14ac:dyDescent="0.3">
      <c r="C161" s="6">
        <v>144</v>
      </c>
      <c r="D161" s="17">
        <f t="shared" ca="1" si="25"/>
        <v>48427</v>
      </c>
      <c r="E161" s="3">
        <f t="shared" si="19"/>
        <v>196645.25334100481</v>
      </c>
      <c r="F161" s="1">
        <f t="shared" si="20"/>
        <v>1670.9535341291082</v>
      </c>
      <c r="G161" s="1">
        <f t="shared" si="18"/>
        <v>0</v>
      </c>
      <c r="H161" s="3">
        <f t="shared" si="21"/>
        <v>655.48417780334944</v>
      </c>
      <c r="I161" s="18">
        <f t="shared" si="22"/>
        <v>1015.4693563257588</v>
      </c>
      <c r="J161" s="3">
        <f t="shared" si="23"/>
        <v>195629.78398467906</v>
      </c>
      <c r="K161" s="26">
        <f t="shared" ca="1" si="24"/>
        <v>47</v>
      </c>
    </row>
    <row r="162" spans="3:11" x14ac:dyDescent="0.3">
      <c r="C162" s="6">
        <v>145</v>
      </c>
      <c r="D162" s="17">
        <f t="shared" ca="1" si="25"/>
        <v>48458</v>
      </c>
      <c r="E162" s="3">
        <f t="shared" si="19"/>
        <v>195629.78398467906</v>
      </c>
      <c r="F162" s="1">
        <f t="shared" si="20"/>
        <v>1670.9535341291082</v>
      </c>
      <c r="G162" s="1">
        <f t="shared" si="18"/>
        <v>0</v>
      </c>
      <c r="H162" s="3">
        <f t="shared" si="21"/>
        <v>652.09927994893019</v>
      </c>
      <c r="I162" s="18">
        <f t="shared" si="22"/>
        <v>1018.854254180178</v>
      </c>
      <c r="J162" s="3">
        <f t="shared" si="23"/>
        <v>194610.92973049887</v>
      </c>
      <c r="K162" s="26">
        <f t="shared" ca="1" si="24"/>
        <v>47</v>
      </c>
    </row>
    <row r="163" spans="3:11" x14ac:dyDescent="0.3">
      <c r="C163" s="6">
        <v>146</v>
      </c>
      <c r="D163" s="17">
        <f t="shared" ca="1" si="25"/>
        <v>48488</v>
      </c>
      <c r="E163" s="3">
        <f t="shared" si="19"/>
        <v>194610.92973049887</v>
      </c>
      <c r="F163" s="1">
        <f t="shared" si="20"/>
        <v>1670.9535341291082</v>
      </c>
      <c r="G163" s="1">
        <f t="shared" si="18"/>
        <v>0</v>
      </c>
      <c r="H163" s="3">
        <f t="shared" si="21"/>
        <v>648.70309910166293</v>
      </c>
      <c r="I163" s="18">
        <f t="shared" si="22"/>
        <v>1022.2504350274453</v>
      </c>
      <c r="J163" s="3">
        <f t="shared" si="23"/>
        <v>193588.67929547143</v>
      </c>
      <c r="K163" s="26">
        <f t="shared" ca="1" si="24"/>
        <v>47</v>
      </c>
    </row>
    <row r="164" spans="3:11" x14ac:dyDescent="0.3">
      <c r="C164" s="6">
        <v>147</v>
      </c>
      <c r="D164" s="17">
        <f t="shared" ca="1" si="25"/>
        <v>48519</v>
      </c>
      <c r="E164" s="3">
        <f t="shared" si="19"/>
        <v>193588.67929547143</v>
      </c>
      <c r="F164" s="1">
        <f t="shared" si="20"/>
        <v>1670.9535341291082</v>
      </c>
      <c r="G164" s="1">
        <f t="shared" si="18"/>
        <v>0</v>
      </c>
      <c r="H164" s="3">
        <f t="shared" si="21"/>
        <v>645.29559765157148</v>
      </c>
      <c r="I164" s="18">
        <f t="shared" si="22"/>
        <v>1025.6579364775366</v>
      </c>
      <c r="J164" s="3">
        <f t="shared" si="23"/>
        <v>192563.02135899389</v>
      </c>
      <c r="K164" s="26">
        <f t="shared" ca="1" si="24"/>
        <v>47</v>
      </c>
    </row>
    <row r="165" spans="3:11" x14ac:dyDescent="0.3">
      <c r="C165" s="6">
        <v>148</v>
      </c>
      <c r="D165" s="17">
        <f t="shared" ca="1" si="25"/>
        <v>48549</v>
      </c>
      <c r="E165" s="3">
        <f t="shared" si="19"/>
        <v>192563.02135899389</v>
      </c>
      <c r="F165" s="1">
        <f t="shared" si="20"/>
        <v>1670.9535341291082</v>
      </c>
      <c r="G165" s="1">
        <f t="shared" si="18"/>
        <v>0</v>
      </c>
      <c r="H165" s="3">
        <f t="shared" si="21"/>
        <v>641.876737863313</v>
      </c>
      <c r="I165" s="18">
        <f t="shared" si="22"/>
        <v>1029.0767962657951</v>
      </c>
      <c r="J165" s="3">
        <f t="shared" si="23"/>
        <v>191533.94456272811</v>
      </c>
      <c r="K165" s="26">
        <f t="shared" ca="1" si="24"/>
        <v>47</v>
      </c>
    </row>
    <row r="166" spans="3:11" x14ac:dyDescent="0.3">
      <c r="C166" s="6">
        <v>149</v>
      </c>
      <c r="D166" s="17">
        <f t="shared" ca="1" si="25"/>
        <v>48580</v>
      </c>
      <c r="E166" s="3">
        <f t="shared" si="19"/>
        <v>191533.94456272811</v>
      </c>
      <c r="F166" s="1">
        <f t="shared" si="20"/>
        <v>1670.9535341291082</v>
      </c>
      <c r="G166" s="1">
        <f t="shared" si="18"/>
        <v>0</v>
      </c>
      <c r="H166" s="3">
        <f t="shared" si="21"/>
        <v>638.44648187576036</v>
      </c>
      <c r="I166" s="18">
        <f t="shared" si="22"/>
        <v>1032.5070522533479</v>
      </c>
      <c r="J166" s="3">
        <f t="shared" si="23"/>
        <v>190501.43751047476</v>
      </c>
      <c r="K166" s="26">
        <f t="shared" ca="1" si="24"/>
        <v>47</v>
      </c>
    </row>
    <row r="167" spans="3:11" x14ac:dyDescent="0.3">
      <c r="C167" s="6">
        <v>150</v>
      </c>
      <c r="D167" s="17">
        <f t="shared" ca="1" si="25"/>
        <v>48611</v>
      </c>
      <c r="E167" s="3">
        <f t="shared" si="19"/>
        <v>190501.43751047476</v>
      </c>
      <c r="F167" s="1">
        <f t="shared" si="20"/>
        <v>1670.9535341291082</v>
      </c>
      <c r="G167" s="1">
        <f t="shared" si="18"/>
        <v>0</v>
      </c>
      <c r="H167" s="3">
        <f t="shared" si="21"/>
        <v>635.00479170158258</v>
      </c>
      <c r="I167" s="18">
        <f t="shared" si="22"/>
        <v>1035.9487424275258</v>
      </c>
      <c r="J167" s="3">
        <f t="shared" si="23"/>
        <v>189465.48876804725</v>
      </c>
      <c r="K167" s="26">
        <f t="shared" ca="1" si="24"/>
        <v>47</v>
      </c>
    </row>
    <row r="168" spans="3:11" x14ac:dyDescent="0.3">
      <c r="C168" s="6">
        <v>151</v>
      </c>
      <c r="D168" s="17">
        <f t="shared" ca="1" si="25"/>
        <v>48639</v>
      </c>
      <c r="E168" s="3">
        <f t="shared" si="19"/>
        <v>189465.48876804725</v>
      </c>
      <c r="F168" s="1">
        <f t="shared" si="20"/>
        <v>1670.9535341291082</v>
      </c>
      <c r="G168" s="1">
        <f t="shared" si="18"/>
        <v>0</v>
      </c>
      <c r="H168" s="3">
        <f t="shared" si="21"/>
        <v>631.55162922682416</v>
      </c>
      <c r="I168" s="18">
        <f t="shared" si="22"/>
        <v>1039.4019049022841</v>
      </c>
      <c r="J168" s="3">
        <f t="shared" si="23"/>
        <v>188426.08686314497</v>
      </c>
      <c r="K168" s="26">
        <f t="shared" ca="1" si="24"/>
        <v>47</v>
      </c>
    </row>
    <row r="169" spans="3:11" x14ac:dyDescent="0.3">
      <c r="C169" s="6">
        <v>152</v>
      </c>
      <c r="D169" s="17">
        <f t="shared" ca="1" si="25"/>
        <v>48670</v>
      </c>
      <c r="E169" s="3">
        <f t="shared" si="19"/>
        <v>188426.08686314497</v>
      </c>
      <c r="F169" s="1">
        <f t="shared" si="20"/>
        <v>1670.9535341291082</v>
      </c>
      <c r="G169" s="1">
        <f t="shared" si="18"/>
        <v>0</v>
      </c>
      <c r="H169" s="3">
        <f t="shared" si="21"/>
        <v>628.08695621048332</v>
      </c>
      <c r="I169" s="18">
        <f t="shared" si="22"/>
        <v>1042.8665779186249</v>
      </c>
      <c r="J169" s="3">
        <f t="shared" si="23"/>
        <v>187383.22028522636</v>
      </c>
      <c r="K169" s="26">
        <f t="shared" ca="1" si="24"/>
        <v>47</v>
      </c>
    </row>
    <row r="170" spans="3:11" x14ac:dyDescent="0.3">
      <c r="C170" s="6">
        <v>153</v>
      </c>
      <c r="D170" s="17">
        <f t="shared" ca="1" si="25"/>
        <v>48700</v>
      </c>
      <c r="E170" s="3">
        <f t="shared" si="19"/>
        <v>187383.22028522636</v>
      </c>
      <c r="F170" s="1">
        <f t="shared" si="20"/>
        <v>1670.9535341291082</v>
      </c>
      <c r="G170" s="1">
        <f t="shared" si="18"/>
        <v>0</v>
      </c>
      <c r="H170" s="3">
        <f t="shared" si="21"/>
        <v>624.61073428408793</v>
      </c>
      <c r="I170" s="18">
        <f t="shared" si="22"/>
        <v>1046.3427998450202</v>
      </c>
      <c r="J170" s="3">
        <f t="shared" si="23"/>
        <v>186336.87748538135</v>
      </c>
      <c r="K170" s="26">
        <f t="shared" ca="1" si="24"/>
        <v>48</v>
      </c>
    </row>
    <row r="171" spans="3:11" x14ac:dyDescent="0.3">
      <c r="C171" s="6">
        <v>154</v>
      </c>
      <c r="D171" s="17">
        <f t="shared" ca="1" si="25"/>
        <v>48731</v>
      </c>
      <c r="E171" s="3">
        <f t="shared" si="19"/>
        <v>186336.87748538135</v>
      </c>
      <c r="F171" s="1">
        <f t="shared" si="20"/>
        <v>1670.9535341291082</v>
      </c>
      <c r="G171" s="1">
        <f t="shared" si="18"/>
        <v>0</v>
      </c>
      <c r="H171" s="3">
        <f t="shared" si="21"/>
        <v>621.12292495127122</v>
      </c>
      <c r="I171" s="18">
        <f t="shared" si="22"/>
        <v>1049.830609177837</v>
      </c>
      <c r="J171" s="3">
        <f t="shared" si="23"/>
        <v>185287.0468762035</v>
      </c>
      <c r="K171" s="26">
        <f t="shared" ca="1" si="24"/>
        <v>48</v>
      </c>
    </row>
    <row r="172" spans="3:11" x14ac:dyDescent="0.3">
      <c r="C172" s="6">
        <v>155</v>
      </c>
      <c r="D172" s="17">
        <f t="shared" ca="1" si="25"/>
        <v>48761</v>
      </c>
      <c r="E172" s="3">
        <f t="shared" si="19"/>
        <v>185287.0468762035</v>
      </c>
      <c r="F172" s="1">
        <f t="shared" si="20"/>
        <v>1670.9535341291082</v>
      </c>
      <c r="G172" s="1">
        <f t="shared" si="18"/>
        <v>0</v>
      </c>
      <c r="H172" s="3">
        <f t="shared" si="21"/>
        <v>617.62348958734503</v>
      </c>
      <c r="I172" s="18">
        <f t="shared" si="22"/>
        <v>1053.3300445417631</v>
      </c>
      <c r="J172" s="3">
        <f t="shared" si="23"/>
        <v>184233.71683166173</v>
      </c>
      <c r="K172" s="26">
        <f t="shared" ca="1" si="24"/>
        <v>48</v>
      </c>
    </row>
    <row r="173" spans="3:11" x14ac:dyDescent="0.3">
      <c r="C173" s="6">
        <v>156</v>
      </c>
      <c r="D173" s="17">
        <f t="shared" ca="1" si="25"/>
        <v>48792</v>
      </c>
      <c r="E173" s="3">
        <f t="shared" si="19"/>
        <v>184233.71683166173</v>
      </c>
      <c r="F173" s="1">
        <f t="shared" si="20"/>
        <v>1670.9535341291082</v>
      </c>
      <c r="G173" s="1">
        <f t="shared" si="18"/>
        <v>0</v>
      </c>
      <c r="H173" s="3">
        <f t="shared" si="21"/>
        <v>614.11238943887247</v>
      </c>
      <c r="I173" s="18">
        <f t="shared" si="22"/>
        <v>1056.8411446902358</v>
      </c>
      <c r="J173" s="3">
        <f t="shared" si="23"/>
        <v>183176.8756869715</v>
      </c>
      <c r="K173" s="26">
        <f t="shared" ca="1" si="24"/>
        <v>48</v>
      </c>
    </row>
    <row r="174" spans="3:11" x14ac:dyDescent="0.3">
      <c r="C174" s="6">
        <v>157</v>
      </c>
      <c r="D174" s="17">
        <f t="shared" ca="1" si="25"/>
        <v>48823</v>
      </c>
      <c r="E174" s="3">
        <f t="shared" si="19"/>
        <v>183176.8756869715</v>
      </c>
      <c r="F174" s="1">
        <f t="shared" si="20"/>
        <v>1670.9535341291082</v>
      </c>
      <c r="G174" s="1">
        <f t="shared" si="18"/>
        <v>0</v>
      </c>
      <c r="H174" s="3">
        <f t="shared" si="21"/>
        <v>610.58958562323835</v>
      </c>
      <c r="I174" s="18">
        <f t="shared" si="22"/>
        <v>1060.3639485058698</v>
      </c>
      <c r="J174" s="3">
        <f t="shared" si="23"/>
        <v>182116.51173846563</v>
      </c>
      <c r="K174" s="26">
        <f t="shared" ca="1" si="24"/>
        <v>48</v>
      </c>
    </row>
    <row r="175" spans="3:11" x14ac:dyDescent="0.3">
      <c r="C175" s="6">
        <v>158</v>
      </c>
      <c r="D175" s="17">
        <f t="shared" ca="1" si="25"/>
        <v>48853</v>
      </c>
      <c r="E175" s="3">
        <f t="shared" si="19"/>
        <v>182116.51173846563</v>
      </c>
      <c r="F175" s="1">
        <f t="shared" si="20"/>
        <v>1670.9535341291082</v>
      </c>
      <c r="G175" s="1">
        <f t="shared" si="18"/>
        <v>0</v>
      </c>
      <c r="H175" s="3">
        <f t="shared" si="21"/>
        <v>607.05503912821882</v>
      </c>
      <c r="I175" s="18">
        <f t="shared" si="22"/>
        <v>1063.8984950008894</v>
      </c>
      <c r="J175" s="3">
        <f t="shared" si="23"/>
        <v>181052.61324346473</v>
      </c>
      <c r="K175" s="26">
        <f t="shared" ca="1" si="24"/>
        <v>48</v>
      </c>
    </row>
    <row r="176" spans="3:11" x14ac:dyDescent="0.3">
      <c r="C176" s="6">
        <v>159</v>
      </c>
      <c r="D176" s="17">
        <f t="shared" ca="1" si="25"/>
        <v>48884</v>
      </c>
      <c r="E176" s="3">
        <f t="shared" si="19"/>
        <v>181052.61324346473</v>
      </c>
      <c r="F176" s="1">
        <f t="shared" si="20"/>
        <v>1670.9535341291082</v>
      </c>
      <c r="G176" s="1">
        <f t="shared" si="18"/>
        <v>0</v>
      </c>
      <c r="H176" s="3">
        <f t="shared" si="21"/>
        <v>603.50871081154912</v>
      </c>
      <c r="I176" s="18">
        <f t="shared" si="22"/>
        <v>1067.444823317559</v>
      </c>
      <c r="J176" s="3">
        <f t="shared" si="23"/>
        <v>179985.16842014718</v>
      </c>
      <c r="K176" s="26">
        <f t="shared" ca="1" si="24"/>
        <v>48</v>
      </c>
    </row>
    <row r="177" spans="3:11" x14ac:dyDescent="0.3">
      <c r="C177" s="6">
        <v>160</v>
      </c>
      <c r="D177" s="17">
        <f t="shared" ca="1" si="25"/>
        <v>48914</v>
      </c>
      <c r="E177" s="3">
        <f t="shared" si="19"/>
        <v>179985.16842014718</v>
      </c>
      <c r="F177" s="1">
        <f t="shared" si="20"/>
        <v>1670.9535341291082</v>
      </c>
      <c r="G177" s="1">
        <f t="shared" si="18"/>
        <v>0</v>
      </c>
      <c r="H177" s="3">
        <f t="shared" si="21"/>
        <v>599.95056140049064</v>
      </c>
      <c r="I177" s="18">
        <f t="shared" si="22"/>
        <v>1071.0029727286176</v>
      </c>
      <c r="J177" s="3">
        <f t="shared" si="23"/>
        <v>178914.16544741855</v>
      </c>
      <c r="K177" s="26">
        <f t="shared" ca="1" si="24"/>
        <v>48</v>
      </c>
    </row>
    <row r="178" spans="3:11" x14ac:dyDescent="0.3">
      <c r="C178" s="6">
        <v>161</v>
      </c>
      <c r="D178" s="17">
        <f t="shared" ca="1" si="25"/>
        <v>48945</v>
      </c>
      <c r="E178" s="3">
        <f t="shared" si="19"/>
        <v>178914.16544741855</v>
      </c>
      <c r="F178" s="1">
        <f t="shared" si="20"/>
        <v>1670.9535341291082</v>
      </c>
      <c r="G178" s="1">
        <f t="shared" si="18"/>
        <v>0</v>
      </c>
      <c r="H178" s="3">
        <f t="shared" si="21"/>
        <v>596.38055149139518</v>
      </c>
      <c r="I178" s="18">
        <f t="shared" si="22"/>
        <v>1074.572982637713</v>
      </c>
      <c r="J178" s="3">
        <f t="shared" si="23"/>
        <v>177839.59246478084</v>
      </c>
      <c r="K178" s="26">
        <f t="shared" ca="1" si="24"/>
        <v>48</v>
      </c>
    </row>
    <row r="179" spans="3:11" x14ac:dyDescent="0.3">
      <c r="C179" s="6">
        <v>162</v>
      </c>
      <c r="D179" s="17">
        <f t="shared" ca="1" si="25"/>
        <v>48976</v>
      </c>
      <c r="E179" s="3">
        <f t="shared" si="19"/>
        <v>177839.59246478084</v>
      </c>
      <c r="F179" s="1">
        <f t="shared" si="20"/>
        <v>1670.9535341291082</v>
      </c>
      <c r="G179" s="1">
        <f t="shared" si="18"/>
        <v>0</v>
      </c>
      <c r="H179" s="3">
        <f t="shared" si="21"/>
        <v>592.79864154926952</v>
      </c>
      <c r="I179" s="18">
        <f t="shared" si="22"/>
        <v>1078.1548925798388</v>
      </c>
      <c r="J179" s="3">
        <f t="shared" si="23"/>
        <v>176761.43757220102</v>
      </c>
      <c r="K179" s="26">
        <f t="shared" ca="1" si="24"/>
        <v>48</v>
      </c>
    </row>
    <row r="180" spans="3:11" x14ac:dyDescent="0.3">
      <c r="C180" s="6">
        <v>163</v>
      </c>
      <c r="D180" s="17">
        <f t="shared" ca="1" si="25"/>
        <v>49004</v>
      </c>
      <c r="E180" s="3">
        <f t="shared" si="19"/>
        <v>176761.43757220102</v>
      </c>
      <c r="F180" s="1">
        <f t="shared" si="20"/>
        <v>1670.9535341291082</v>
      </c>
      <c r="G180" s="1">
        <f t="shared" si="18"/>
        <v>0</v>
      </c>
      <c r="H180" s="3">
        <f t="shared" si="21"/>
        <v>589.20479190733681</v>
      </c>
      <c r="I180" s="18">
        <f t="shared" si="22"/>
        <v>1081.7487422217714</v>
      </c>
      <c r="J180" s="3">
        <f t="shared" si="23"/>
        <v>175679.68882997925</v>
      </c>
      <c r="K180" s="26">
        <f t="shared" ca="1" si="24"/>
        <v>48</v>
      </c>
    </row>
    <row r="181" spans="3:11" x14ac:dyDescent="0.3">
      <c r="C181" s="6">
        <v>164</v>
      </c>
      <c r="D181" s="17">
        <f t="shared" ca="1" si="25"/>
        <v>49035</v>
      </c>
      <c r="E181" s="3">
        <f t="shared" si="19"/>
        <v>175679.68882997925</v>
      </c>
      <c r="F181" s="1">
        <f t="shared" si="20"/>
        <v>1670.9535341291082</v>
      </c>
      <c r="G181" s="1">
        <f t="shared" si="18"/>
        <v>0</v>
      </c>
      <c r="H181" s="3">
        <f t="shared" si="21"/>
        <v>585.59896276659754</v>
      </c>
      <c r="I181" s="18">
        <f t="shared" si="22"/>
        <v>1085.3545713625108</v>
      </c>
      <c r="J181" s="3">
        <f t="shared" si="23"/>
        <v>174594.33425861673</v>
      </c>
      <c r="K181" s="26">
        <f t="shared" ca="1" si="24"/>
        <v>48</v>
      </c>
    </row>
    <row r="182" spans="3:11" x14ac:dyDescent="0.3">
      <c r="C182" s="6">
        <v>165</v>
      </c>
      <c r="D182" s="17">
        <f t="shared" ca="1" si="25"/>
        <v>49065</v>
      </c>
      <c r="E182" s="3">
        <f t="shared" si="19"/>
        <v>174594.33425861673</v>
      </c>
      <c r="F182" s="1">
        <f t="shared" si="20"/>
        <v>1670.9535341291082</v>
      </c>
      <c r="G182" s="1">
        <f t="shared" si="18"/>
        <v>0</v>
      </c>
      <c r="H182" s="3">
        <f t="shared" si="21"/>
        <v>581.98111419538918</v>
      </c>
      <c r="I182" s="18">
        <f t="shared" si="22"/>
        <v>1088.972419933719</v>
      </c>
      <c r="J182" s="3">
        <f t="shared" si="23"/>
        <v>173505.36183868302</v>
      </c>
      <c r="K182" s="26">
        <f t="shared" ca="1" si="24"/>
        <v>48</v>
      </c>
    </row>
    <row r="183" spans="3:11" x14ac:dyDescent="0.3">
      <c r="C183" s="6">
        <v>166</v>
      </c>
      <c r="D183" s="17">
        <f t="shared" ca="1" si="25"/>
        <v>49096</v>
      </c>
      <c r="E183" s="3">
        <f t="shared" si="19"/>
        <v>173505.36183868302</v>
      </c>
      <c r="F183" s="1">
        <f t="shared" si="20"/>
        <v>1670.9535341291082</v>
      </c>
      <c r="G183" s="1">
        <f t="shared" si="18"/>
        <v>0</v>
      </c>
      <c r="H183" s="3">
        <f t="shared" si="21"/>
        <v>578.35120612894343</v>
      </c>
      <c r="I183" s="18">
        <f t="shared" si="22"/>
        <v>1092.6023280001648</v>
      </c>
      <c r="J183" s="3">
        <f t="shared" si="23"/>
        <v>172412.75951068287</v>
      </c>
      <c r="K183" s="26">
        <f t="shared" ca="1" si="24"/>
        <v>49</v>
      </c>
    </row>
    <row r="184" spans="3:11" x14ac:dyDescent="0.3">
      <c r="C184" s="6">
        <v>167</v>
      </c>
      <c r="D184" s="17">
        <f t="shared" ca="1" si="25"/>
        <v>49126</v>
      </c>
      <c r="E184" s="3">
        <f t="shared" si="19"/>
        <v>172412.75951068287</v>
      </c>
      <c r="F184" s="1">
        <f t="shared" si="20"/>
        <v>1670.9535341291082</v>
      </c>
      <c r="G184" s="1">
        <f t="shared" si="18"/>
        <v>0</v>
      </c>
      <c r="H184" s="3">
        <f t="shared" si="21"/>
        <v>574.70919836894291</v>
      </c>
      <c r="I184" s="18">
        <f t="shared" si="22"/>
        <v>1096.2443357601653</v>
      </c>
      <c r="J184" s="3">
        <f t="shared" si="23"/>
        <v>171316.51517492271</v>
      </c>
      <c r="K184" s="26">
        <f t="shared" ca="1" si="24"/>
        <v>49</v>
      </c>
    </row>
    <row r="185" spans="3:11" x14ac:dyDescent="0.3">
      <c r="C185" s="6">
        <v>168</v>
      </c>
      <c r="D185" s="17">
        <f t="shared" ca="1" si="25"/>
        <v>49157</v>
      </c>
      <c r="E185" s="3">
        <f t="shared" si="19"/>
        <v>171316.51517492271</v>
      </c>
      <c r="F185" s="1">
        <f t="shared" si="20"/>
        <v>1670.9535341291082</v>
      </c>
      <c r="G185" s="1">
        <f t="shared" si="18"/>
        <v>0</v>
      </c>
      <c r="H185" s="3">
        <f t="shared" si="21"/>
        <v>571.05505058307574</v>
      </c>
      <c r="I185" s="18">
        <f t="shared" si="22"/>
        <v>1099.8984835460324</v>
      </c>
      <c r="J185" s="3">
        <f t="shared" si="23"/>
        <v>170216.61669137666</v>
      </c>
      <c r="K185" s="26">
        <f t="shared" ca="1" si="24"/>
        <v>49</v>
      </c>
    </row>
    <row r="186" spans="3:11" x14ac:dyDescent="0.3">
      <c r="C186" s="6">
        <v>169</v>
      </c>
      <c r="D186" s="17">
        <f t="shared" ca="1" si="25"/>
        <v>49188</v>
      </c>
      <c r="E186" s="3">
        <f t="shared" si="19"/>
        <v>170216.61669137666</v>
      </c>
      <c r="F186" s="1">
        <f t="shared" si="20"/>
        <v>1670.9535341291082</v>
      </c>
      <c r="G186" s="1">
        <f t="shared" si="18"/>
        <v>0</v>
      </c>
      <c r="H186" s="3">
        <f t="shared" si="21"/>
        <v>567.3887223045889</v>
      </c>
      <c r="I186" s="18">
        <f t="shared" si="22"/>
        <v>1103.5648118245194</v>
      </c>
      <c r="J186" s="3">
        <f t="shared" si="23"/>
        <v>169113.05187955213</v>
      </c>
      <c r="K186" s="26">
        <f t="shared" ca="1" si="24"/>
        <v>49</v>
      </c>
    </row>
    <row r="187" spans="3:11" x14ac:dyDescent="0.3">
      <c r="C187" s="6">
        <v>170</v>
      </c>
      <c r="D187" s="17">
        <f t="shared" ca="1" si="25"/>
        <v>49218</v>
      </c>
      <c r="E187" s="3">
        <f t="shared" si="19"/>
        <v>169113.05187955213</v>
      </c>
      <c r="F187" s="1">
        <f t="shared" si="20"/>
        <v>1670.9535341291082</v>
      </c>
      <c r="G187" s="1">
        <f t="shared" si="18"/>
        <v>0</v>
      </c>
      <c r="H187" s="3">
        <f t="shared" si="21"/>
        <v>563.71017293184048</v>
      </c>
      <c r="I187" s="18">
        <f t="shared" si="22"/>
        <v>1107.2433611972679</v>
      </c>
      <c r="J187" s="3">
        <f t="shared" si="23"/>
        <v>168005.80851835487</v>
      </c>
      <c r="K187" s="26">
        <f t="shared" ca="1" si="24"/>
        <v>49</v>
      </c>
    </row>
    <row r="188" spans="3:11" x14ac:dyDescent="0.3">
      <c r="C188" s="6">
        <v>171</v>
      </c>
      <c r="D188" s="17">
        <f t="shared" ca="1" si="25"/>
        <v>49249</v>
      </c>
      <c r="E188" s="3">
        <f t="shared" si="19"/>
        <v>168005.80851835487</v>
      </c>
      <c r="F188" s="1">
        <f t="shared" si="20"/>
        <v>1670.9535341291082</v>
      </c>
      <c r="G188" s="1">
        <f t="shared" si="18"/>
        <v>0</v>
      </c>
      <c r="H188" s="3">
        <f t="shared" si="21"/>
        <v>560.01936172784963</v>
      </c>
      <c r="I188" s="18">
        <f t="shared" si="22"/>
        <v>1110.9341724012586</v>
      </c>
      <c r="J188" s="3">
        <f t="shared" si="23"/>
        <v>166894.87434595361</v>
      </c>
      <c r="K188" s="26">
        <f t="shared" ca="1" si="24"/>
        <v>49</v>
      </c>
    </row>
    <row r="189" spans="3:11" x14ac:dyDescent="0.3">
      <c r="C189" s="6">
        <v>172</v>
      </c>
      <c r="D189" s="17">
        <f t="shared" ca="1" si="25"/>
        <v>49279</v>
      </c>
      <c r="E189" s="3">
        <f t="shared" si="19"/>
        <v>166894.87434595361</v>
      </c>
      <c r="F189" s="1">
        <f t="shared" si="20"/>
        <v>1670.9535341291082</v>
      </c>
      <c r="G189" s="1">
        <f t="shared" si="18"/>
        <v>0</v>
      </c>
      <c r="H189" s="3">
        <f t="shared" si="21"/>
        <v>556.31624781984544</v>
      </c>
      <c r="I189" s="18">
        <f t="shared" si="22"/>
        <v>1114.6372863092629</v>
      </c>
      <c r="J189" s="3">
        <f t="shared" si="23"/>
        <v>165780.23705964434</v>
      </c>
      <c r="K189" s="26">
        <f t="shared" ca="1" si="24"/>
        <v>49</v>
      </c>
    </row>
    <row r="190" spans="3:11" x14ac:dyDescent="0.3">
      <c r="C190" s="6">
        <v>173</v>
      </c>
      <c r="D190" s="17">
        <f t="shared" ca="1" si="25"/>
        <v>49310</v>
      </c>
      <c r="E190" s="3">
        <f t="shared" si="19"/>
        <v>165780.23705964434</v>
      </c>
      <c r="F190" s="1">
        <f t="shared" si="20"/>
        <v>1670.9535341291082</v>
      </c>
      <c r="G190" s="1">
        <f t="shared" si="18"/>
        <v>0</v>
      </c>
      <c r="H190" s="3">
        <f t="shared" si="21"/>
        <v>552.60079019881448</v>
      </c>
      <c r="I190" s="18">
        <f t="shared" si="22"/>
        <v>1118.3527439302939</v>
      </c>
      <c r="J190" s="3">
        <f t="shared" si="23"/>
        <v>164661.88431571404</v>
      </c>
      <c r="K190" s="26">
        <f t="shared" ca="1" si="24"/>
        <v>49</v>
      </c>
    </row>
    <row r="191" spans="3:11" x14ac:dyDescent="0.3">
      <c r="C191" s="6">
        <v>174</v>
      </c>
      <c r="D191" s="17">
        <f t="shared" ca="1" si="25"/>
        <v>49341</v>
      </c>
      <c r="E191" s="3">
        <f t="shared" si="19"/>
        <v>164661.88431571404</v>
      </c>
      <c r="F191" s="1">
        <f t="shared" si="20"/>
        <v>1670.9535341291082</v>
      </c>
      <c r="G191" s="1">
        <f t="shared" si="18"/>
        <v>0</v>
      </c>
      <c r="H191" s="3">
        <f t="shared" si="21"/>
        <v>548.87294771904681</v>
      </c>
      <c r="I191" s="18">
        <f t="shared" si="22"/>
        <v>1122.0805864100614</v>
      </c>
      <c r="J191" s="3">
        <f t="shared" si="23"/>
        <v>163539.80372930397</v>
      </c>
      <c r="K191" s="26">
        <f t="shared" ca="1" si="24"/>
        <v>49</v>
      </c>
    </row>
    <row r="192" spans="3:11" x14ac:dyDescent="0.3">
      <c r="C192" s="6">
        <v>175</v>
      </c>
      <c r="D192" s="17">
        <f t="shared" ca="1" si="25"/>
        <v>49369</v>
      </c>
      <c r="E192" s="3">
        <f t="shared" si="19"/>
        <v>163539.80372930397</v>
      </c>
      <c r="F192" s="1">
        <f t="shared" si="20"/>
        <v>1670.9535341291082</v>
      </c>
      <c r="G192" s="1">
        <f t="shared" si="18"/>
        <v>0</v>
      </c>
      <c r="H192" s="3">
        <f t="shared" si="21"/>
        <v>545.1326790976799</v>
      </c>
      <c r="I192" s="18">
        <f t="shared" si="22"/>
        <v>1125.8208550314284</v>
      </c>
      <c r="J192" s="3">
        <f t="shared" si="23"/>
        <v>162413.98287427254</v>
      </c>
      <c r="K192" s="26">
        <f t="shared" ca="1" si="24"/>
        <v>49</v>
      </c>
    </row>
    <row r="193" spans="3:11" x14ac:dyDescent="0.3">
      <c r="C193" s="6">
        <v>176</v>
      </c>
      <c r="D193" s="17">
        <f t="shared" ca="1" si="25"/>
        <v>49400</v>
      </c>
      <c r="E193" s="3">
        <f t="shared" si="19"/>
        <v>162413.98287427254</v>
      </c>
      <c r="F193" s="1">
        <f t="shared" si="20"/>
        <v>1670.9535341291082</v>
      </c>
      <c r="G193" s="1">
        <f t="shared" ref="G193:G256" si="26">IF(E193&gt;$B$12,$B$14,0)</f>
        <v>0</v>
      </c>
      <c r="H193" s="3">
        <f t="shared" si="21"/>
        <v>541.37994291424184</v>
      </c>
      <c r="I193" s="18">
        <f t="shared" si="22"/>
        <v>1129.5735912148664</v>
      </c>
      <c r="J193" s="3">
        <f t="shared" si="23"/>
        <v>161284.40928305767</v>
      </c>
      <c r="K193" s="26">
        <f t="shared" ca="1" si="24"/>
        <v>49</v>
      </c>
    </row>
    <row r="194" spans="3:11" x14ac:dyDescent="0.3">
      <c r="C194" s="6">
        <v>177</v>
      </c>
      <c r="D194" s="17">
        <f t="shared" ca="1" si="25"/>
        <v>49430</v>
      </c>
      <c r="E194" s="3">
        <f t="shared" si="19"/>
        <v>161284.40928305767</v>
      </c>
      <c r="F194" s="1">
        <f t="shared" si="20"/>
        <v>1670.9535341291082</v>
      </c>
      <c r="G194" s="1">
        <f t="shared" si="26"/>
        <v>0</v>
      </c>
      <c r="H194" s="3">
        <f t="shared" si="21"/>
        <v>537.61469761019225</v>
      </c>
      <c r="I194" s="18">
        <f t="shared" si="22"/>
        <v>1133.338836518916</v>
      </c>
      <c r="J194" s="3">
        <f t="shared" si="23"/>
        <v>160151.07044653877</v>
      </c>
      <c r="K194" s="26">
        <f t="shared" ca="1" si="24"/>
        <v>49</v>
      </c>
    </row>
    <row r="195" spans="3:11" x14ac:dyDescent="0.3">
      <c r="C195" s="6">
        <v>178</v>
      </c>
      <c r="D195" s="17">
        <f t="shared" ca="1" si="25"/>
        <v>49461</v>
      </c>
      <c r="E195" s="3">
        <f t="shared" si="19"/>
        <v>160151.07044653877</v>
      </c>
      <c r="F195" s="1">
        <f t="shared" si="20"/>
        <v>1670.9535341291082</v>
      </c>
      <c r="G195" s="1">
        <f t="shared" si="26"/>
        <v>0</v>
      </c>
      <c r="H195" s="3">
        <f t="shared" si="21"/>
        <v>533.83690148846256</v>
      </c>
      <c r="I195" s="18">
        <f t="shared" si="22"/>
        <v>1137.1166326406455</v>
      </c>
      <c r="J195" s="3">
        <f t="shared" si="23"/>
        <v>159013.95381389812</v>
      </c>
      <c r="K195" s="26">
        <f t="shared" ca="1" si="24"/>
        <v>50</v>
      </c>
    </row>
    <row r="196" spans="3:11" x14ac:dyDescent="0.3">
      <c r="C196" s="6">
        <v>179</v>
      </c>
      <c r="D196" s="17">
        <f t="shared" ca="1" si="25"/>
        <v>49491</v>
      </c>
      <c r="E196" s="3">
        <f t="shared" si="19"/>
        <v>159013.95381389812</v>
      </c>
      <c r="F196" s="1">
        <f t="shared" si="20"/>
        <v>1670.9535341291082</v>
      </c>
      <c r="G196" s="1">
        <f t="shared" si="26"/>
        <v>0</v>
      </c>
      <c r="H196" s="3">
        <f t="shared" si="21"/>
        <v>530.04651271299372</v>
      </c>
      <c r="I196" s="18">
        <f t="shared" si="22"/>
        <v>1140.9070214161145</v>
      </c>
      <c r="J196" s="3">
        <f t="shared" si="23"/>
        <v>157873.046792482</v>
      </c>
      <c r="K196" s="26">
        <f t="shared" ca="1" si="24"/>
        <v>50</v>
      </c>
    </row>
    <row r="197" spans="3:11" x14ac:dyDescent="0.3">
      <c r="C197" s="6">
        <v>180</v>
      </c>
      <c r="D197" s="17">
        <f t="shared" ca="1" si="25"/>
        <v>49522</v>
      </c>
      <c r="E197" s="3">
        <f t="shared" si="19"/>
        <v>157873.046792482</v>
      </c>
      <c r="F197" s="1">
        <f t="shared" si="20"/>
        <v>1670.9535341291082</v>
      </c>
      <c r="G197" s="1">
        <f t="shared" si="26"/>
        <v>0</v>
      </c>
      <c r="H197" s="3">
        <f t="shared" si="21"/>
        <v>526.24348930827341</v>
      </c>
      <c r="I197" s="18">
        <f t="shared" si="22"/>
        <v>1144.7100448208348</v>
      </c>
      <c r="J197" s="3">
        <f t="shared" si="23"/>
        <v>156728.33674766117</v>
      </c>
      <c r="K197" s="26">
        <f t="shared" ca="1" si="24"/>
        <v>50</v>
      </c>
    </row>
    <row r="198" spans="3:11" x14ac:dyDescent="0.3">
      <c r="C198" s="6">
        <v>181</v>
      </c>
      <c r="D198" s="17">
        <f t="shared" ca="1" si="25"/>
        <v>49553</v>
      </c>
      <c r="E198" s="3">
        <f t="shared" si="19"/>
        <v>156728.33674766117</v>
      </c>
      <c r="F198" s="1">
        <f t="shared" si="20"/>
        <v>1670.9535341291082</v>
      </c>
      <c r="G198" s="1">
        <f t="shared" si="26"/>
        <v>0</v>
      </c>
      <c r="H198" s="3">
        <f t="shared" si="21"/>
        <v>522.42778915887061</v>
      </c>
      <c r="I198" s="18">
        <f t="shared" si="22"/>
        <v>1148.5257449702376</v>
      </c>
      <c r="J198" s="3">
        <f t="shared" si="23"/>
        <v>155579.81100269093</v>
      </c>
      <c r="K198" s="26">
        <f t="shared" ca="1" si="24"/>
        <v>50</v>
      </c>
    </row>
    <row r="199" spans="3:11" x14ac:dyDescent="0.3">
      <c r="C199" s="6">
        <v>182</v>
      </c>
      <c r="D199" s="17">
        <f t="shared" ca="1" si="25"/>
        <v>49583</v>
      </c>
      <c r="E199" s="3">
        <f t="shared" si="19"/>
        <v>155579.81100269093</v>
      </c>
      <c r="F199" s="1">
        <f t="shared" si="20"/>
        <v>1670.9535341291082</v>
      </c>
      <c r="G199" s="1">
        <f t="shared" si="26"/>
        <v>0</v>
      </c>
      <c r="H199" s="3">
        <f t="shared" si="21"/>
        <v>518.5993700089698</v>
      </c>
      <c r="I199" s="18">
        <f t="shared" si="22"/>
        <v>1152.3541641201384</v>
      </c>
      <c r="J199" s="3">
        <f t="shared" si="23"/>
        <v>154427.4568385708</v>
      </c>
      <c r="K199" s="26">
        <f t="shared" ca="1" si="24"/>
        <v>50</v>
      </c>
    </row>
    <row r="200" spans="3:11" x14ac:dyDescent="0.3">
      <c r="C200" s="6">
        <v>183</v>
      </c>
      <c r="D200" s="17">
        <f t="shared" ca="1" si="25"/>
        <v>49614</v>
      </c>
      <c r="E200" s="3">
        <f t="shared" si="19"/>
        <v>154427.4568385708</v>
      </c>
      <c r="F200" s="1">
        <f t="shared" si="20"/>
        <v>1670.9535341291082</v>
      </c>
      <c r="G200" s="1">
        <f t="shared" si="26"/>
        <v>0</v>
      </c>
      <c r="H200" s="3">
        <f t="shared" si="21"/>
        <v>514.7581894619027</v>
      </c>
      <c r="I200" s="18">
        <f t="shared" si="22"/>
        <v>1156.1953446672055</v>
      </c>
      <c r="J200" s="3">
        <f t="shared" si="23"/>
        <v>153271.26149390358</v>
      </c>
      <c r="K200" s="26">
        <f t="shared" ca="1" si="24"/>
        <v>50</v>
      </c>
    </row>
    <row r="201" spans="3:11" x14ac:dyDescent="0.3">
      <c r="C201" s="6">
        <v>184</v>
      </c>
      <c r="D201" s="17">
        <f t="shared" ca="1" si="25"/>
        <v>49644</v>
      </c>
      <c r="E201" s="3">
        <f t="shared" si="19"/>
        <v>153271.26149390358</v>
      </c>
      <c r="F201" s="1">
        <f t="shared" si="20"/>
        <v>1670.9535341291082</v>
      </c>
      <c r="G201" s="1">
        <f t="shared" si="26"/>
        <v>0</v>
      </c>
      <c r="H201" s="3">
        <f t="shared" si="21"/>
        <v>510.90420497967864</v>
      </c>
      <c r="I201" s="18">
        <f t="shared" si="22"/>
        <v>1160.0493291494295</v>
      </c>
      <c r="J201" s="3">
        <f t="shared" si="23"/>
        <v>152111.21216475416</v>
      </c>
      <c r="K201" s="26">
        <f t="shared" ca="1" si="24"/>
        <v>50</v>
      </c>
    </row>
    <row r="202" spans="3:11" x14ac:dyDescent="0.3">
      <c r="C202" s="6">
        <v>185</v>
      </c>
      <c r="D202" s="17">
        <f t="shared" ca="1" si="25"/>
        <v>49675</v>
      </c>
      <c r="E202" s="3">
        <f t="shared" si="19"/>
        <v>152111.21216475416</v>
      </c>
      <c r="F202" s="1">
        <f t="shared" si="20"/>
        <v>1670.9535341291082</v>
      </c>
      <c r="G202" s="1">
        <f t="shared" si="26"/>
        <v>0</v>
      </c>
      <c r="H202" s="3">
        <f t="shared" si="21"/>
        <v>507.03737388251392</v>
      </c>
      <c r="I202" s="18">
        <f t="shared" si="22"/>
        <v>1163.9161602465942</v>
      </c>
      <c r="J202" s="3">
        <f t="shared" si="23"/>
        <v>150947.29600450757</v>
      </c>
      <c r="K202" s="26">
        <f t="shared" ca="1" si="24"/>
        <v>50</v>
      </c>
    </row>
    <row r="203" spans="3:11" x14ac:dyDescent="0.3">
      <c r="C203" s="6">
        <v>186</v>
      </c>
      <c r="D203" s="17">
        <f t="shared" ca="1" si="25"/>
        <v>49706</v>
      </c>
      <c r="E203" s="3">
        <f t="shared" si="19"/>
        <v>150947.29600450757</v>
      </c>
      <c r="F203" s="1">
        <f t="shared" si="20"/>
        <v>1670.9535341291082</v>
      </c>
      <c r="G203" s="1">
        <f t="shared" si="26"/>
        <v>0</v>
      </c>
      <c r="H203" s="3">
        <f t="shared" si="21"/>
        <v>503.15765334835862</v>
      </c>
      <c r="I203" s="18">
        <f t="shared" si="22"/>
        <v>1167.7958807807495</v>
      </c>
      <c r="J203" s="3">
        <f t="shared" si="23"/>
        <v>149779.50012372682</v>
      </c>
      <c r="K203" s="26">
        <f t="shared" ca="1" si="24"/>
        <v>50</v>
      </c>
    </row>
    <row r="204" spans="3:11" x14ac:dyDescent="0.3">
      <c r="C204" s="6">
        <v>187</v>
      </c>
      <c r="D204" s="17">
        <f t="shared" ca="1" si="25"/>
        <v>49735</v>
      </c>
      <c r="E204" s="3">
        <f t="shared" si="19"/>
        <v>149779.50012372682</v>
      </c>
      <c r="F204" s="1">
        <f t="shared" si="20"/>
        <v>1670.9535341291082</v>
      </c>
      <c r="G204" s="1">
        <f t="shared" si="26"/>
        <v>0</v>
      </c>
      <c r="H204" s="3">
        <f t="shared" si="21"/>
        <v>499.26500041242275</v>
      </c>
      <c r="I204" s="18">
        <f t="shared" si="22"/>
        <v>1171.6885337166855</v>
      </c>
      <c r="J204" s="3">
        <f t="shared" si="23"/>
        <v>148607.81159001013</v>
      </c>
      <c r="K204" s="26">
        <f t="shared" ca="1" si="24"/>
        <v>50</v>
      </c>
    </row>
    <row r="205" spans="3:11" x14ac:dyDescent="0.3">
      <c r="C205" s="6">
        <v>188</v>
      </c>
      <c r="D205" s="17">
        <f t="shared" ca="1" si="25"/>
        <v>49766</v>
      </c>
      <c r="E205" s="3">
        <f t="shared" si="19"/>
        <v>148607.81159001013</v>
      </c>
      <c r="F205" s="1">
        <f t="shared" si="20"/>
        <v>1670.9535341291082</v>
      </c>
      <c r="G205" s="1">
        <f t="shared" si="26"/>
        <v>0</v>
      </c>
      <c r="H205" s="3">
        <f t="shared" si="21"/>
        <v>495.35937196670045</v>
      </c>
      <c r="I205" s="18">
        <f t="shared" si="22"/>
        <v>1175.5941621624079</v>
      </c>
      <c r="J205" s="3">
        <f t="shared" si="23"/>
        <v>147432.21742784773</v>
      </c>
      <c r="K205" s="26">
        <f t="shared" ca="1" si="24"/>
        <v>50</v>
      </c>
    </row>
    <row r="206" spans="3:11" x14ac:dyDescent="0.3">
      <c r="C206" s="6">
        <v>189</v>
      </c>
      <c r="D206" s="17">
        <f t="shared" ca="1" si="25"/>
        <v>49796</v>
      </c>
      <c r="E206" s="3">
        <f t="shared" si="19"/>
        <v>147432.21742784773</v>
      </c>
      <c r="F206" s="1">
        <f t="shared" si="20"/>
        <v>1670.9535341291082</v>
      </c>
      <c r="G206" s="1">
        <f t="shared" si="26"/>
        <v>0</v>
      </c>
      <c r="H206" s="3">
        <f t="shared" si="21"/>
        <v>491.44072475949247</v>
      </c>
      <c r="I206" s="18">
        <f t="shared" si="22"/>
        <v>1179.5128093696158</v>
      </c>
      <c r="J206" s="3">
        <f t="shared" si="23"/>
        <v>146252.70461847811</v>
      </c>
      <c r="K206" s="26">
        <f t="shared" ca="1" si="24"/>
        <v>51</v>
      </c>
    </row>
    <row r="207" spans="3:11" x14ac:dyDescent="0.3">
      <c r="C207" s="6">
        <v>190</v>
      </c>
      <c r="D207" s="17">
        <f t="shared" ca="1" si="25"/>
        <v>49827</v>
      </c>
      <c r="E207" s="3">
        <f t="shared" si="19"/>
        <v>146252.70461847811</v>
      </c>
      <c r="F207" s="1">
        <f t="shared" si="20"/>
        <v>1670.9535341291082</v>
      </c>
      <c r="G207" s="1">
        <f t="shared" si="26"/>
        <v>0</v>
      </c>
      <c r="H207" s="3">
        <f t="shared" si="21"/>
        <v>487.50901539492708</v>
      </c>
      <c r="I207" s="18">
        <f t="shared" si="22"/>
        <v>1183.4445187341812</v>
      </c>
      <c r="J207" s="3">
        <f t="shared" si="23"/>
        <v>145069.26009974393</v>
      </c>
      <c r="K207" s="26">
        <f t="shared" ca="1" si="24"/>
        <v>51</v>
      </c>
    </row>
    <row r="208" spans="3:11" x14ac:dyDescent="0.3">
      <c r="C208" s="6">
        <v>191</v>
      </c>
      <c r="D208" s="17">
        <f t="shared" ca="1" si="25"/>
        <v>49857</v>
      </c>
      <c r="E208" s="3">
        <f t="shared" si="19"/>
        <v>145069.26009974393</v>
      </c>
      <c r="F208" s="1">
        <f t="shared" si="20"/>
        <v>1670.9535341291082</v>
      </c>
      <c r="G208" s="1">
        <f t="shared" si="26"/>
        <v>0</v>
      </c>
      <c r="H208" s="3">
        <f t="shared" si="21"/>
        <v>483.5642003324798</v>
      </c>
      <c r="I208" s="18">
        <f t="shared" si="22"/>
        <v>1187.3893337966283</v>
      </c>
      <c r="J208" s="3">
        <f t="shared" si="23"/>
        <v>143881.8707659473</v>
      </c>
      <c r="K208" s="26">
        <f t="shared" ca="1" si="24"/>
        <v>51</v>
      </c>
    </row>
    <row r="209" spans="3:11" x14ac:dyDescent="0.3">
      <c r="C209" s="6">
        <v>192</v>
      </c>
      <c r="D209" s="17">
        <f t="shared" ca="1" si="25"/>
        <v>49888</v>
      </c>
      <c r="E209" s="3">
        <f t="shared" si="19"/>
        <v>143881.8707659473</v>
      </c>
      <c r="F209" s="1">
        <f t="shared" si="20"/>
        <v>1670.9535341291082</v>
      </c>
      <c r="G209" s="1">
        <f t="shared" si="26"/>
        <v>0</v>
      </c>
      <c r="H209" s="3">
        <f t="shared" si="21"/>
        <v>479.60623588649105</v>
      </c>
      <c r="I209" s="18">
        <f t="shared" si="22"/>
        <v>1191.3472982426172</v>
      </c>
      <c r="J209" s="3">
        <f t="shared" si="23"/>
        <v>142690.52346770468</v>
      </c>
      <c r="K209" s="26">
        <f t="shared" ca="1" si="24"/>
        <v>51</v>
      </c>
    </row>
    <row r="210" spans="3:11" x14ac:dyDescent="0.3">
      <c r="C210" s="6">
        <v>193</v>
      </c>
      <c r="D210" s="17">
        <f t="shared" ca="1" si="25"/>
        <v>49919</v>
      </c>
      <c r="E210" s="3">
        <f t="shared" si="19"/>
        <v>142690.52346770468</v>
      </c>
      <c r="F210" s="1">
        <f t="shared" si="20"/>
        <v>1670.9535341291082</v>
      </c>
      <c r="G210" s="1">
        <f t="shared" si="26"/>
        <v>0</v>
      </c>
      <c r="H210" s="3">
        <f t="shared" si="21"/>
        <v>475.63507822568232</v>
      </c>
      <c r="I210" s="18">
        <f t="shared" si="22"/>
        <v>1195.318455903426</v>
      </c>
      <c r="J210" s="3">
        <f t="shared" si="23"/>
        <v>141495.20501180127</v>
      </c>
      <c r="K210" s="26">
        <f t="shared" ca="1" si="24"/>
        <v>51</v>
      </c>
    </row>
    <row r="211" spans="3:11" x14ac:dyDescent="0.3">
      <c r="C211" s="6">
        <v>194</v>
      </c>
      <c r="D211" s="17">
        <f t="shared" ca="1" si="25"/>
        <v>49949</v>
      </c>
      <c r="E211" s="3">
        <f t="shared" ref="E211:E274" si="27">J210</f>
        <v>141495.20501180127</v>
      </c>
      <c r="F211" s="1">
        <f t="shared" ref="F211:F274" si="28">IF(E211&gt;$B$12,$B$12,(E211+(E211*(($B$10/12)))))</f>
        <v>1670.9535341291082</v>
      </c>
      <c r="G211" s="1">
        <f t="shared" si="26"/>
        <v>0</v>
      </c>
      <c r="H211" s="3">
        <f t="shared" ref="H211:H274" si="29">(E211*($B$10/12))</f>
        <v>471.65068337267093</v>
      </c>
      <c r="I211" s="18">
        <f t="shared" ref="I211:I274" si="30">(F211-H211)+G211</f>
        <v>1199.3028507564372</v>
      </c>
      <c r="J211" s="3">
        <f t="shared" ref="J211:J274" si="31">E211-I211</f>
        <v>140295.90216104483</v>
      </c>
      <c r="K211" s="26">
        <f t="shared" ref="K211:K274" ca="1" si="32">ROUNDDOWN(((D211-$B$7)/365.25),0)</f>
        <v>51</v>
      </c>
    </row>
    <row r="212" spans="3:11" x14ac:dyDescent="0.3">
      <c r="C212" s="6">
        <v>195</v>
      </c>
      <c r="D212" s="17">
        <f t="shared" ref="D212:D275" ca="1" si="33">EOMONTH(D211,0)+1</f>
        <v>49980</v>
      </c>
      <c r="E212" s="3">
        <f t="shared" si="27"/>
        <v>140295.90216104483</v>
      </c>
      <c r="F212" s="1">
        <f t="shared" si="28"/>
        <v>1670.9535341291082</v>
      </c>
      <c r="G212" s="1">
        <f t="shared" si="26"/>
        <v>0</v>
      </c>
      <c r="H212" s="3">
        <f t="shared" si="29"/>
        <v>467.65300720348279</v>
      </c>
      <c r="I212" s="18">
        <f t="shared" si="30"/>
        <v>1203.3005269256255</v>
      </c>
      <c r="J212" s="3">
        <f t="shared" si="31"/>
        <v>139092.6016341192</v>
      </c>
      <c r="K212" s="26">
        <f t="shared" ca="1" si="32"/>
        <v>51</v>
      </c>
    </row>
    <row r="213" spans="3:11" x14ac:dyDescent="0.3">
      <c r="C213" s="6">
        <v>196</v>
      </c>
      <c r="D213" s="17">
        <f t="shared" ca="1" si="33"/>
        <v>50010</v>
      </c>
      <c r="E213" s="3">
        <f t="shared" si="27"/>
        <v>139092.6016341192</v>
      </c>
      <c r="F213" s="1">
        <f t="shared" si="28"/>
        <v>1670.9535341291082</v>
      </c>
      <c r="G213" s="1">
        <f t="shared" si="26"/>
        <v>0</v>
      </c>
      <c r="H213" s="3">
        <f t="shared" si="29"/>
        <v>463.64200544706404</v>
      </c>
      <c r="I213" s="18">
        <f t="shared" si="30"/>
        <v>1207.3115286820441</v>
      </c>
      <c r="J213" s="3">
        <f t="shared" si="31"/>
        <v>137885.29010543716</v>
      </c>
      <c r="K213" s="26">
        <f t="shared" ca="1" si="32"/>
        <v>51</v>
      </c>
    </row>
    <row r="214" spans="3:11" x14ac:dyDescent="0.3">
      <c r="C214" s="6">
        <v>197</v>
      </c>
      <c r="D214" s="17">
        <f t="shared" ca="1" si="33"/>
        <v>50041</v>
      </c>
      <c r="E214" s="3">
        <f t="shared" si="27"/>
        <v>137885.29010543716</v>
      </c>
      <c r="F214" s="1">
        <f t="shared" si="28"/>
        <v>1670.9535341291082</v>
      </c>
      <c r="G214" s="1">
        <f t="shared" si="26"/>
        <v>0</v>
      </c>
      <c r="H214" s="3">
        <f t="shared" si="29"/>
        <v>459.61763368479058</v>
      </c>
      <c r="I214" s="18">
        <f t="shared" si="30"/>
        <v>1211.3359004443178</v>
      </c>
      <c r="J214" s="3">
        <f t="shared" si="31"/>
        <v>136673.95420499286</v>
      </c>
      <c r="K214" s="26">
        <f t="shared" ca="1" si="32"/>
        <v>51</v>
      </c>
    </row>
    <row r="215" spans="3:11" x14ac:dyDescent="0.3">
      <c r="C215" s="6">
        <v>198</v>
      </c>
      <c r="D215" s="17">
        <f t="shared" ca="1" si="33"/>
        <v>50072</v>
      </c>
      <c r="E215" s="3">
        <f t="shared" si="27"/>
        <v>136673.95420499286</v>
      </c>
      <c r="F215" s="1">
        <f t="shared" si="28"/>
        <v>1670.9535341291082</v>
      </c>
      <c r="G215" s="1">
        <f t="shared" si="26"/>
        <v>0</v>
      </c>
      <c r="H215" s="3">
        <f t="shared" si="29"/>
        <v>455.57984734997621</v>
      </c>
      <c r="I215" s="18">
        <f t="shared" si="30"/>
        <v>1215.373686779132</v>
      </c>
      <c r="J215" s="3">
        <f t="shared" si="31"/>
        <v>135458.58051821371</v>
      </c>
      <c r="K215" s="26">
        <f t="shared" ca="1" si="32"/>
        <v>51</v>
      </c>
    </row>
    <row r="216" spans="3:11" x14ac:dyDescent="0.3">
      <c r="C216" s="6">
        <v>199</v>
      </c>
      <c r="D216" s="17">
        <f t="shared" ca="1" si="33"/>
        <v>50100</v>
      </c>
      <c r="E216" s="3">
        <f t="shared" si="27"/>
        <v>135458.58051821371</v>
      </c>
      <c r="F216" s="1">
        <f t="shared" si="28"/>
        <v>1670.9535341291082</v>
      </c>
      <c r="G216" s="1">
        <f t="shared" si="26"/>
        <v>0</v>
      </c>
      <c r="H216" s="3">
        <f t="shared" si="29"/>
        <v>451.52860172737905</v>
      </c>
      <c r="I216" s="18">
        <f t="shared" si="30"/>
        <v>1219.4249324017292</v>
      </c>
      <c r="J216" s="3">
        <f t="shared" si="31"/>
        <v>134239.155585812</v>
      </c>
      <c r="K216" s="26">
        <f t="shared" ca="1" si="32"/>
        <v>51</v>
      </c>
    </row>
    <row r="217" spans="3:11" x14ac:dyDescent="0.3">
      <c r="C217" s="6">
        <v>200</v>
      </c>
      <c r="D217" s="17">
        <f t="shared" ca="1" si="33"/>
        <v>50131</v>
      </c>
      <c r="E217" s="3">
        <f t="shared" si="27"/>
        <v>134239.155585812</v>
      </c>
      <c r="F217" s="1">
        <f t="shared" si="28"/>
        <v>1670.9535341291082</v>
      </c>
      <c r="G217" s="1">
        <f t="shared" si="26"/>
        <v>0</v>
      </c>
      <c r="H217" s="3">
        <f t="shared" si="29"/>
        <v>447.4638519527067</v>
      </c>
      <c r="I217" s="18">
        <f t="shared" si="30"/>
        <v>1223.4896821764014</v>
      </c>
      <c r="J217" s="3">
        <f t="shared" si="31"/>
        <v>133015.66590363558</v>
      </c>
      <c r="K217" s="26">
        <f t="shared" ca="1" si="32"/>
        <v>51</v>
      </c>
    </row>
    <row r="218" spans="3:11" x14ac:dyDescent="0.3">
      <c r="C218" s="6">
        <v>201</v>
      </c>
      <c r="D218" s="17">
        <f t="shared" ca="1" si="33"/>
        <v>50161</v>
      </c>
      <c r="E218" s="3">
        <f t="shared" si="27"/>
        <v>133015.66590363558</v>
      </c>
      <c r="F218" s="1">
        <f t="shared" si="28"/>
        <v>1670.9535341291082</v>
      </c>
      <c r="G218" s="1">
        <f t="shared" si="26"/>
        <v>0</v>
      </c>
      <c r="H218" s="3">
        <f t="shared" si="29"/>
        <v>443.38555301211863</v>
      </c>
      <c r="I218" s="18">
        <f t="shared" si="30"/>
        <v>1227.5679811169896</v>
      </c>
      <c r="J218" s="3">
        <f t="shared" si="31"/>
        <v>131788.09792251859</v>
      </c>
      <c r="K218" s="26">
        <f t="shared" ca="1" si="32"/>
        <v>52</v>
      </c>
    </row>
    <row r="219" spans="3:11" x14ac:dyDescent="0.3">
      <c r="C219" s="6">
        <v>202</v>
      </c>
      <c r="D219" s="17">
        <f t="shared" ca="1" si="33"/>
        <v>50192</v>
      </c>
      <c r="E219" s="3">
        <f t="shared" si="27"/>
        <v>131788.09792251859</v>
      </c>
      <c r="F219" s="1">
        <f t="shared" si="28"/>
        <v>1670.9535341291082</v>
      </c>
      <c r="G219" s="1">
        <f t="shared" si="26"/>
        <v>0</v>
      </c>
      <c r="H219" s="3">
        <f t="shared" si="29"/>
        <v>439.29365974172867</v>
      </c>
      <c r="I219" s="18">
        <f t="shared" si="30"/>
        <v>1231.6598743873797</v>
      </c>
      <c r="J219" s="3">
        <f t="shared" si="31"/>
        <v>130556.43804813121</v>
      </c>
      <c r="K219" s="26">
        <f t="shared" ca="1" si="32"/>
        <v>52</v>
      </c>
    </row>
    <row r="220" spans="3:11" x14ac:dyDescent="0.3">
      <c r="C220" s="6">
        <v>203</v>
      </c>
      <c r="D220" s="17">
        <f t="shared" ca="1" si="33"/>
        <v>50222</v>
      </c>
      <c r="E220" s="3">
        <f t="shared" si="27"/>
        <v>130556.43804813121</v>
      </c>
      <c r="F220" s="1">
        <f t="shared" si="28"/>
        <v>1670.9535341291082</v>
      </c>
      <c r="G220" s="1">
        <f t="shared" si="26"/>
        <v>0</v>
      </c>
      <c r="H220" s="3">
        <f t="shared" si="29"/>
        <v>435.18812682710404</v>
      </c>
      <c r="I220" s="18">
        <f t="shared" si="30"/>
        <v>1235.7654073020042</v>
      </c>
      <c r="J220" s="3">
        <f t="shared" si="31"/>
        <v>129320.6726408292</v>
      </c>
      <c r="K220" s="26">
        <f t="shared" ca="1" si="32"/>
        <v>52</v>
      </c>
    </row>
    <row r="221" spans="3:11" x14ac:dyDescent="0.3">
      <c r="C221" s="6">
        <v>204</v>
      </c>
      <c r="D221" s="17">
        <f t="shared" ca="1" si="33"/>
        <v>50253</v>
      </c>
      <c r="E221" s="3">
        <f t="shared" si="27"/>
        <v>129320.6726408292</v>
      </c>
      <c r="F221" s="1">
        <f t="shared" si="28"/>
        <v>1670.9535341291082</v>
      </c>
      <c r="G221" s="1">
        <f t="shared" si="26"/>
        <v>0</v>
      </c>
      <c r="H221" s="3">
        <f t="shared" si="29"/>
        <v>431.06890880276404</v>
      </c>
      <c r="I221" s="18">
        <f t="shared" si="30"/>
        <v>1239.8846253263441</v>
      </c>
      <c r="J221" s="3">
        <f t="shared" si="31"/>
        <v>128080.78801550285</v>
      </c>
      <c r="K221" s="26">
        <f t="shared" ca="1" si="32"/>
        <v>52</v>
      </c>
    </row>
    <row r="222" spans="3:11" x14ac:dyDescent="0.3">
      <c r="C222" s="6">
        <v>205</v>
      </c>
      <c r="D222" s="17">
        <f t="shared" ca="1" si="33"/>
        <v>50284</v>
      </c>
      <c r="E222" s="3">
        <f t="shared" si="27"/>
        <v>128080.78801550285</v>
      </c>
      <c r="F222" s="1">
        <f t="shared" si="28"/>
        <v>1670.9535341291082</v>
      </c>
      <c r="G222" s="1">
        <f t="shared" si="26"/>
        <v>0</v>
      </c>
      <c r="H222" s="3">
        <f t="shared" si="29"/>
        <v>426.9359600516762</v>
      </c>
      <c r="I222" s="18">
        <f t="shared" si="30"/>
        <v>1244.0175740774321</v>
      </c>
      <c r="J222" s="3">
        <f t="shared" si="31"/>
        <v>126836.77044142543</v>
      </c>
      <c r="K222" s="26">
        <f t="shared" ca="1" si="32"/>
        <v>52</v>
      </c>
    </row>
    <row r="223" spans="3:11" x14ac:dyDescent="0.3">
      <c r="C223" s="6">
        <v>206</v>
      </c>
      <c r="D223" s="17">
        <f t="shared" ca="1" si="33"/>
        <v>50314</v>
      </c>
      <c r="E223" s="3">
        <f t="shared" si="27"/>
        <v>126836.77044142543</v>
      </c>
      <c r="F223" s="1">
        <f t="shared" si="28"/>
        <v>1670.9535341291082</v>
      </c>
      <c r="G223" s="1">
        <f t="shared" si="26"/>
        <v>0</v>
      </c>
      <c r="H223" s="3">
        <f t="shared" si="29"/>
        <v>422.78923480475146</v>
      </c>
      <c r="I223" s="18">
        <f t="shared" si="30"/>
        <v>1248.1642993243568</v>
      </c>
      <c r="J223" s="3">
        <f t="shared" si="31"/>
        <v>125588.60614210107</v>
      </c>
      <c r="K223" s="26">
        <f t="shared" ca="1" si="32"/>
        <v>52</v>
      </c>
    </row>
    <row r="224" spans="3:11" x14ac:dyDescent="0.3">
      <c r="C224" s="6">
        <v>207</v>
      </c>
      <c r="D224" s="17">
        <f t="shared" ca="1" si="33"/>
        <v>50345</v>
      </c>
      <c r="E224" s="3">
        <f t="shared" si="27"/>
        <v>125588.60614210107</v>
      </c>
      <c r="F224" s="1">
        <f t="shared" si="28"/>
        <v>1670.9535341291082</v>
      </c>
      <c r="G224" s="1">
        <f t="shared" si="26"/>
        <v>0</v>
      </c>
      <c r="H224" s="3">
        <f t="shared" si="29"/>
        <v>418.62868714033692</v>
      </c>
      <c r="I224" s="18">
        <f t="shared" si="30"/>
        <v>1252.3248469887712</v>
      </c>
      <c r="J224" s="3">
        <f t="shared" si="31"/>
        <v>124336.28129511229</v>
      </c>
      <c r="K224" s="26">
        <f t="shared" ca="1" si="32"/>
        <v>52</v>
      </c>
    </row>
    <row r="225" spans="3:11" x14ac:dyDescent="0.3">
      <c r="C225" s="6">
        <v>208</v>
      </c>
      <c r="D225" s="17">
        <f t="shared" ca="1" si="33"/>
        <v>50375</v>
      </c>
      <c r="E225" s="3">
        <f t="shared" si="27"/>
        <v>124336.28129511229</v>
      </c>
      <c r="F225" s="1">
        <f t="shared" si="28"/>
        <v>1670.9535341291082</v>
      </c>
      <c r="G225" s="1">
        <f t="shared" si="26"/>
        <v>0</v>
      </c>
      <c r="H225" s="3">
        <f t="shared" si="29"/>
        <v>414.45427098370766</v>
      </c>
      <c r="I225" s="18">
        <f t="shared" si="30"/>
        <v>1256.4992631454006</v>
      </c>
      <c r="J225" s="3">
        <f t="shared" si="31"/>
        <v>123079.7820319669</v>
      </c>
      <c r="K225" s="26">
        <f t="shared" ca="1" si="32"/>
        <v>52</v>
      </c>
    </row>
    <row r="226" spans="3:11" x14ac:dyDescent="0.3">
      <c r="C226" s="6">
        <v>209</v>
      </c>
      <c r="D226" s="17">
        <f t="shared" ca="1" si="33"/>
        <v>50406</v>
      </c>
      <c r="E226" s="3">
        <f t="shared" si="27"/>
        <v>123079.7820319669</v>
      </c>
      <c r="F226" s="1">
        <f t="shared" si="28"/>
        <v>1670.9535341291082</v>
      </c>
      <c r="G226" s="1">
        <f t="shared" si="26"/>
        <v>0</v>
      </c>
      <c r="H226" s="3">
        <f t="shared" si="29"/>
        <v>410.26594010655634</v>
      </c>
      <c r="I226" s="18">
        <f t="shared" si="30"/>
        <v>1260.6875940225518</v>
      </c>
      <c r="J226" s="3">
        <f t="shared" si="31"/>
        <v>121819.09443794434</v>
      </c>
      <c r="K226" s="26">
        <f t="shared" ca="1" si="32"/>
        <v>52</v>
      </c>
    </row>
    <row r="227" spans="3:11" x14ac:dyDescent="0.3">
      <c r="C227" s="6">
        <v>210</v>
      </c>
      <c r="D227" s="17">
        <f t="shared" ca="1" si="33"/>
        <v>50437</v>
      </c>
      <c r="E227" s="3">
        <f t="shared" si="27"/>
        <v>121819.09443794434</v>
      </c>
      <c r="F227" s="1">
        <f t="shared" si="28"/>
        <v>1670.9535341291082</v>
      </c>
      <c r="G227" s="1">
        <f t="shared" si="26"/>
        <v>0</v>
      </c>
      <c r="H227" s="3">
        <f t="shared" si="29"/>
        <v>406.06364812648116</v>
      </c>
      <c r="I227" s="18">
        <f t="shared" si="30"/>
        <v>1264.889886002627</v>
      </c>
      <c r="J227" s="3">
        <f t="shared" si="31"/>
        <v>120554.20455194172</v>
      </c>
      <c r="K227" s="26">
        <f t="shared" ca="1" si="32"/>
        <v>52</v>
      </c>
    </row>
    <row r="228" spans="3:11" x14ac:dyDescent="0.3">
      <c r="C228" s="6">
        <v>211</v>
      </c>
      <c r="D228" s="17">
        <f t="shared" ca="1" si="33"/>
        <v>50465</v>
      </c>
      <c r="E228" s="3">
        <f t="shared" si="27"/>
        <v>120554.20455194172</v>
      </c>
      <c r="F228" s="1">
        <f t="shared" si="28"/>
        <v>1670.9535341291082</v>
      </c>
      <c r="G228" s="1">
        <f t="shared" si="26"/>
        <v>0</v>
      </c>
      <c r="H228" s="3">
        <f t="shared" si="29"/>
        <v>401.84734850647243</v>
      </c>
      <c r="I228" s="18">
        <f t="shared" si="30"/>
        <v>1269.1061856226358</v>
      </c>
      <c r="J228" s="3">
        <f t="shared" si="31"/>
        <v>119285.09836631909</v>
      </c>
      <c r="K228" s="26">
        <f t="shared" ca="1" si="32"/>
        <v>52</v>
      </c>
    </row>
    <row r="229" spans="3:11" x14ac:dyDescent="0.3">
      <c r="C229" s="6">
        <v>212</v>
      </c>
      <c r="D229" s="17">
        <f t="shared" ca="1" si="33"/>
        <v>50496</v>
      </c>
      <c r="E229" s="3">
        <f t="shared" si="27"/>
        <v>119285.09836631909</v>
      </c>
      <c r="F229" s="1">
        <f t="shared" si="28"/>
        <v>1670.9535341291082</v>
      </c>
      <c r="G229" s="1">
        <f t="shared" si="26"/>
        <v>0</v>
      </c>
      <c r="H229" s="3">
        <f t="shared" si="29"/>
        <v>397.61699455439697</v>
      </c>
      <c r="I229" s="18">
        <f t="shared" si="30"/>
        <v>1273.3365395747112</v>
      </c>
      <c r="J229" s="3">
        <f t="shared" si="31"/>
        <v>118011.76182674438</v>
      </c>
      <c r="K229" s="26">
        <f t="shared" ca="1" si="32"/>
        <v>52</v>
      </c>
    </row>
    <row r="230" spans="3:11" x14ac:dyDescent="0.3">
      <c r="C230" s="6">
        <v>213</v>
      </c>
      <c r="D230" s="17">
        <f t="shared" ca="1" si="33"/>
        <v>50526</v>
      </c>
      <c r="E230" s="3">
        <f t="shared" si="27"/>
        <v>118011.76182674438</v>
      </c>
      <c r="F230" s="1">
        <f t="shared" si="28"/>
        <v>1670.9535341291082</v>
      </c>
      <c r="G230" s="1">
        <f t="shared" si="26"/>
        <v>0</v>
      </c>
      <c r="H230" s="3">
        <f t="shared" si="29"/>
        <v>393.37253942248128</v>
      </c>
      <c r="I230" s="18">
        <f t="shared" si="30"/>
        <v>1277.5809947066268</v>
      </c>
      <c r="J230" s="3">
        <f t="shared" si="31"/>
        <v>116734.18083203775</v>
      </c>
      <c r="K230" s="26">
        <f t="shared" ca="1" si="32"/>
        <v>52</v>
      </c>
    </row>
    <row r="231" spans="3:11" x14ac:dyDescent="0.3">
      <c r="C231" s="6">
        <v>214</v>
      </c>
      <c r="D231" s="17">
        <f t="shared" ca="1" si="33"/>
        <v>50557</v>
      </c>
      <c r="E231" s="3">
        <f t="shared" si="27"/>
        <v>116734.18083203775</v>
      </c>
      <c r="F231" s="1">
        <f t="shared" si="28"/>
        <v>1670.9535341291082</v>
      </c>
      <c r="G231" s="1">
        <f t="shared" si="26"/>
        <v>0</v>
      </c>
      <c r="H231" s="3">
        <f t="shared" si="29"/>
        <v>389.11393610679249</v>
      </c>
      <c r="I231" s="18">
        <f t="shared" si="30"/>
        <v>1281.8395980223158</v>
      </c>
      <c r="J231" s="3">
        <f t="shared" si="31"/>
        <v>115452.34123401543</v>
      </c>
      <c r="K231" s="26">
        <f t="shared" ca="1" si="32"/>
        <v>53</v>
      </c>
    </row>
    <row r="232" spans="3:11" x14ac:dyDescent="0.3">
      <c r="C232" s="6">
        <v>215</v>
      </c>
      <c r="D232" s="17">
        <f t="shared" ca="1" si="33"/>
        <v>50587</v>
      </c>
      <c r="E232" s="3">
        <f t="shared" si="27"/>
        <v>115452.34123401543</v>
      </c>
      <c r="F232" s="1">
        <f t="shared" si="28"/>
        <v>1670.9535341291082</v>
      </c>
      <c r="G232" s="1">
        <f t="shared" si="26"/>
        <v>0</v>
      </c>
      <c r="H232" s="3">
        <f t="shared" si="29"/>
        <v>384.84113744671811</v>
      </c>
      <c r="I232" s="18">
        <f t="shared" si="30"/>
        <v>1286.1123966823902</v>
      </c>
      <c r="J232" s="3">
        <f t="shared" si="31"/>
        <v>114166.22883733304</v>
      </c>
      <c r="K232" s="26">
        <f t="shared" ca="1" si="32"/>
        <v>53</v>
      </c>
    </row>
    <row r="233" spans="3:11" x14ac:dyDescent="0.3">
      <c r="C233" s="6">
        <v>216</v>
      </c>
      <c r="D233" s="17">
        <f t="shared" ca="1" si="33"/>
        <v>50618</v>
      </c>
      <c r="E233" s="3">
        <f t="shared" si="27"/>
        <v>114166.22883733304</v>
      </c>
      <c r="F233" s="1">
        <f t="shared" si="28"/>
        <v>1670.9535341291082</v>
      </c>
      <c r="G233" s="1">
        <f t="shared" si="26"/>
        <v>0</v>
      </c>
      <c r="H233" s="3">
        <f t="shared" si="29"/>
        <v>380.5540961244435</v>
      </c>
      <c r="I233" s="18">
        <f t="shared" si="30"/>
        <v>1290.3994380046647</v>
      </c>
      <c r="J233" s="3">
        <f t="shared" si="31"/>
        <v>112875.82939932837</v>
      </c>
      <c r="K233" s="26">
        <f t="shared" ca="1" si="32"/>
        <v>53</v>
      </c>
    </row>
    <row r="234" spans="3:11" x14ac:dyDescent="0.3">
      <c r="C234" s="6">
        <v>217</v>
      </c>
      <c r="D234" s="17">
        <f t="shared" ca="1" si="33"/>
        <v>50649</v>
      </c>
      <c r="E234" s="3">
        <f t="shared" si="27"/>
        <v>112875.82939932837</v>
      </c>
      <c r="F234" s="1">
        <f t="shared" si="28"/>
        <v>1670.9535341291082</v>
      </c>
      <c r="G234" s="1">
        <f t="shared" si="26"/>
        <v>0</v>
      </c>
      <c r="H234" s="3">
        <f t="shared" si="29"/>
        <v>376.25276466442796</v>
      </c>
      <c r="I234" s="18">
        <f t="shared" si="30"/>
        <v>1294.7007694646802</v>
      </c>
      <c r="J234" s="3">
        <f t="shared" si="31"/>
        <v>111581.1286298637</v>
      </c>
      <c r="K234" s="26">
        <f t="shared" ca="1" si="32"/>
        <v>53</v>
      </c>
    </row>
    <row r="235" spans="3:11" x14ac:dyDescent="0.3">
      <c r="C235" s="6">
        <v>218</v>
      </c>
      <c r="D235" s="17">
        <f t="shared" ca="1" si="33"/>
        <v>50679</v>
      </c>
      <c r="E235" s="3">
        <f t="shared" si="27"/>
        <v>111581.1286298637</v>
      </c>
      <c r="F235" s="1">
        <f t="shared" si="28"/>
        <v>1670.9535341291082</v>
      </c>
      <c r="G235" s="1">
        <f t="shared" si="26"/>
        <v>0</v>
      </c>
      <c r="H235" s="3">
        <f t="shared" si="29"/>
        <v>371.937095432879</v>
      </c>
      <c r="I235" s="18">
        <f t="shared" si="30"/>
        <v>1299.0164386962292</v>
      </c>
      <c r="J235" s="3">
        <f t="shared" si="31"/>
        <v>110282.11219116747</v>
      </c>
      <c r="K235" s="26">
        <f t="shared" ca="1" si="32"/>
        <v>53</v>
      </c>
    </row>
    <row r="236" spans="3:11" x14ac:dyDescent="0.3">
      <c r="C236" s="6">
        <v>219</v>
      </c>
      <c r="D236" s="17">
        <f t="shared" ca="1" si="33"/>
        <v>50710</v>
      </c>
      <c r="E236" s="3">
        <f t="shared" si="27"/>
        <v>110282.11219116747</v>
      </c>
      <c r="F236" s="1">
        <f t="shared" si="28"/>
        <v>1670.9535341291082</v>
      </c>
      <c r="G236" s="1">
        <f t="shared" si="26"/>
        <v>0</v>
      </c>
      <c r="H236" s="3">
        <f t="shared" si="29"/>
        <v>367.60704063722494</v>
      </c>
      <c r="I236" s="18">
        <f t="shared" si="30"/>
        <v>1303.3464934918834</v>
      </c>
      <c r="J236" s="3">
        <f t="shared" si="31"/>
        <v>108978.76569767558</v>
      </c>
      <c r="K236" s="26">
        <f t="shared" ca="1" si="32"/>
        <v>53</v>
      </c>
    </row>
    <row r="237" spans="3:11" x14ac:dyDescent="0.3">
      <c r="C237" s="6">
        <v>220</v>
      </c>
      <c r="D237" s="17">
        <f t="shared" ca="1" si="33"/>
        <v>50740</v>
      </c>
      <c r="E237" s="3">
        <f t="shared" si="27"/>
        <v>108978.76569767558</v>
      </c>
      <c r="F237" s="1">
        <f t="shared" si="28"/>
        <v>1670.9535341291082</v>
      </c>
      <c r="G237" s="1">
        <f t="shared" si="26"/>
        <v>0</v>
      </c>
      <c r="H237" s="3">
        <f t="shared" si="29"/>
        <v>363.26255232558532</v>
      </c>
      <c r="I237" s="18">
        <f t="shared" si="30"/>
        <v>1307.6909818035228</v>
      </c>
      <c r="J237" s="3">
        <f t="shared" si="31"/>
        <v>107671.07471587206</v>
      </c>
      <c r="K237" s="26">
        <f t="shared" ca="1" si="32"/>
        <v>53</v>
      </c>
    </row>
    <row r="238" spans="3:11" x14ac:dyDescent="0.3">
      <c r="C238" s="6">
        <v>221</v>
      </c>
      <c r="D238" s="17">
        <f t="shared" ca="1" si="33"/>
        <v>50771</v>
      </c>
      <c r="E238" s="3">
        <f t="shared" si="27"/>
        <v>107671.07471587206</v>
      </c>
      <c r="F238" s="1">
        <f t="shared" si="28"/>
        <v>1670.9535341291082</v>
      </c>
      <c r="G238" s="1">
        <f t="shared" si="26"/>
        <v>0</v>
      </c>
      <c r="H238" s="3">
        <f t="shared" si="29"/>
        <v>358.9035823862402</v>
      </c>
      <c r="I238" s="18">
        <f t="shared" si="30"/>
        <v>1312.049951742868</v>
      </c>
      <c r="J238" s="3">
        <f t="shared" si="31"/>
        <v>106359.02476412919</v>
      </c>
      <c r="K238" s="26">
        <f t="shared" ca="1" si="32"/>
        <v>53</v>
      </c>
    </row>
    <row r="239" spans="3:11" x14ac:dyDescent="0.3">
      <c r="C239" s="6">
        <v>222</v>
      </c>
      <c r="D239" s="17">
        <f t="shared" ca="1" si="33"/>
        <v>50802</v>
      </c>
      <c r="E239" s="3">
        <f t="shared" si="27"/>
        <v>106359.02476412919</v>
      </c>
      <c r="F239" s="1">
        <f t="shared" si="28"/>
        <v>1670.9535341291082</v>
      </c>
      <c r="G239" s="1">
        <f t="shared" si="26"/>
        <v>0</v>
      </c>
      <c r="H239" s="3">
        <f t="shared" si="29"/>
        <v>354.53008254709732</v>
      </c>
      <c r="I239" s="18">
        <f t="shared" si="30"/>
        <v>1316.4234515820108</v>
      </c>
      <c r="J239" s="3">
        <f t="shared" si="31"/>
        <v>105042.60131254718</v>
      </c>
      <c r="K239" s="26">
        <f t="shared" ca="1" si="32"/>
        <v>53</v>
      </c>
    </row>
    <row r="240" spans="3:11" x14ac:dyDescent="0.3">
      <c r="C240" s="6">
        <v>223</v>
      </c>
      <c r="D240" s="17">
        <f t="shared" ca="1" si="33"/>
        <v>50830</v>
      </c>
      <c r="E240" s="3">
        <f t="shared" si="27"/>
        <v>105042.60131254718</v>
      </c>
      <c r="F240" s="1">
        <f t="shared" si="28"/>
        <v>1670.9535341291082</v>
      </c>
      <c r="G240" s="1">
        <f t="shared" si="26"/>
        <v>0</v>
      </c>
      <c r="H240" s="3">
        <f t="shared" si="29"/>
        <v>350.14200437515728</v>
      </c>
      <c r="I240" s="18">
        <f t="shared" si="30"/>
        <v>1320.8115297539509</v>
      </c>
      <c r="J240" s="3">
        <f t="shared" si="31"/>
        <v>103721.78978279323</v>
      </c>
      <c r="K240" s="26">
        <f t="shared" ca="1" si="32"/>
        <v>53</v>
      </c>
    </row>
    <row r="241" spans="3:11" x14ac:dyDescent="0.3">
      <c r="C241" s="6">
        <v>224</v>
      </c>
      <c r="D241" s="17">
        <f t="shared" ca="1" si="33"/>
        <v>50861</v>
      </c>
      <c r="E241" s="3">
        <f t="shared" si="27"/>
        <v>103721.78978279323</v>
      </c>
      <c r="F241" s="1">
        <f t="shared" si="28"/>
        <v>1670.9535341291082</v>
      </c>
      <c r="G241" s="1">
        <f t="shared" si="26"/>
        <v>0</v>
      </c>
      <c r="H241" s="3">
        <f t="shared" si="29"/>
        <v>345.73929927597749</v>
      </c>
      <c r="I241" s="18">
        <f t="shared" si="30"/>
        <v>1325.2142348531306</v>
      </c>
      <c r="J241" s="3">
        <f t="shared" si="31"/>
        <v>102396.5755479401</v>
      </c>
      <c r="K241" s="26">
        <f t="shared" ca="1" si="32"/>
        <v>53</v>
      </c>
    </row>
    <row r="242" spans="3:11" x14ac:dyDescent="0.3">
      <c r="C242" s="6">
        <v>225</v>
      </c>
      <c r="D242" s="17">
        <f t="shared" ca="1" si="33"/>
        <v>50891</v>
      </c>
      <c r="E242" s="3">
        <f t="shared" si="27"/>
        <v>102396.5755479401</v>
      </c>
      <c r="F242" s="1">
        <f t="shared" si="28"/>
        <v>1670.9535341291082</v>
      </c>
      <c r="G242" s="1">
        <f t="shared" si="26"/>
        <v>0</v>
      </c>
      <c r="H242" s="3">
        <f t="shared" si="29"/>
        <v>341.32191849313369</v>
      </c>
      <c r="I242" s="18">
        <f t="shared" si="30"/>
        <v>1329.6316156359744</v>
      </c>
      <c r="J242" s="3">
        <f t="shared" si="31"/>
        <v>101066.94393230413</v>
      </c>
      <c r="K242" s="26">
        <f t="shared" ca="1" si="32"/>
        <v>53</v>
      </c>
    </row>
    <row r="243" spans="3:11" x14ac:dyDescent="0.3">
      <c r="C243" s="6">
        <v>226</v>
      </c>
      <c r="D243" s="17">
        <f t="shared" ca="1" si="33"/>
        <v>50922</v>
      </c>
      <c r="E243" s="3">
        <f t="shared" si="27"/>
        <v>101066.94393230413</v>
      </c>
      <c r="F243" s="1">
        <f t="shared" si="28"/>
        <v>1670.9535341291082</v>
      </c>
      <c r="G243" s="1">
        <f t="shared" si="26"/>
        <v>0</v>
      </c>
      <c r="H243" s="3">
        <f t="shared" si="29"/>
        <v>336.88981310768048</v>
      </c>
      <c r="I243" s="18">
        <f t="shared" si="30"/>
        <v>1334.0637210214277</v>
      </c>
      <c r="J243" s="3">
        <f t="shared" si="31"/>
        <v>99732.880211282696</v>
      </c>
      <c r="K243" s="26">
        <f t="shared" ca="1" si="32"/>
        <v>54</v>
      </c>
    </row>
    <row r="244" spans="3:11" x14ac:dyDescent="0.3">
      <c r="C244" s="6">
        <v>227</v>
      </c>
      <c r="D244" s="17">
        <f t="shared" ca="1" si="33"/>
        <v>50952</v>
      </c>
      <c r="E244" s="3">
        <f t="shared" si="27"/>
        <v>99732.880211282696</v>
      </c>
      <c r="F244" s="1">
        <f t="shared" si="28"/>
        <v>1670.9535341291082</v>
      </c>
      <c r="G244" s="1">
        <f t="shared" si="26"/>
        <v>0</v>
      </c>
      <c r="H244" s="3">
        <f t="shared" si="29"/>
        <v>332.44293403760901</v>
      </c>
      <c r="I244" s="18">
        <f t="shared" si="30"/>
        <v>1338.5106000914993</v>
      </c>
      <c r="J244" s="3">
        <f t="shared" si="31"/>
        <v>98394.3696111912</v>
      </c>
      <c r="K244" s="26">
        <f t="shared" ca="1" si="32"/>
        <v>54</v>
      </c>
    </row>
    <row r="245" spans="3:11" x14ac:dyDescent="0.3">
      <c r="C245" s="6">
        <v>228</v>
      </c>
      <c r="D245" s="17">
        <f t="shared" ca="1" si="33"/>
        <v>50983</v>
      </c>
      <c r="E245" s="3">
        <f t="shared" si="27"/>
        <v>98394.3696111912</v>
      </c>
      <c r="F245" s="1">
        <f t="shared" si="28"/>
        <v>1670.9535341291082</v>
      </c>
      <c r="G245" s="1">
        <f t="shared" si="26"/>
        <v>0</v>
      </c>
      <c r="H245" s="3">
        <f t="shared" si="29"/>
        <v>327.98123203730404</v>
      </c>
      <c r="I245" s="18">
        <f t="shared" si="30"/>
        <v>1342.9723020918041</v>
      </c>
      <c r="J245" s="3">
        <f t="shared" si="31"/>
        <v>97051.397309099397</v>
      </c>
      <c r="K245" s="26">
        <f t="shared" ca="1" si="32"/>
        <v>54</v>
      </c>
    </row>
    <row r="246" spans="3:11" x14ac:dyDescent="0.3">
      <c r="C246" s="6">
        <v>229</v>
      </c>
      <c r="D246" s="17">
        <f t="shared" ca="1" si="33"/>
        <v>51014</v>
      </c>
      <c r="E246" s="3">
        <f t="shared" si="27"/>
        <v>97051.397309099397</v>
      </c>
      <c r="F246" s="1">
        <f t="shared" si="28"/>
        <v>1670.9535341291082</v>
      </c>
      <c r="G246" s="1">
        <f t="shared" si="26"/>
        <v>0</v>
      </c>
      <c r="H246" s="3">
        <f t="shared" si="29"/>
        <v>323.50465769699804</v>
      </c>
      <c r="I246" s="18">
        <f t="shared" si="30"/>
        <v>1347.4488764321102</v>
      </c>
      <c r="J246" s="3">
        <f t="shared" si="31"/>
        <v>95703.948432667283</v>
      </c>
      <c r="K246" s="26">
        <f t="shared" ca="1" si="32"/>
        <v>54</v>
      </c>
    </row>
    <row r="247" spans="3:11" x14ac:dyDescent="0.3">
      <c r="C247" s="6">
        <v>230</v>
      </c>
      <c r="D247" s="17">
        <f t="shared" ca="1" si="33"/>
        <v>51044</v>
      </c>
      <c r="E247" s="3">
        <f t="shared" si="27"/>
        <v>95703.948432667283</v>
      </c>
      <c r="F247" s="1">
        <f t="shared" si="28"/>
        <v>1670.9535341291082</v>
      </c>
      <c r="G247" s="1">
        <f t="shared" si="26"/>
        <v>0</v>
      </c>
      <c r="H247" s="3">
        <f t="shared" si="29"/>
        <v>319.01316144222432</v>
      </c>
      <c r="I247" s="18">
        <f t="shared" si="30"/>
        <v>1351.9403726868838</v>
      </c>
      <c r="J247" s="3">
        <f t="shared" si="31"/>
        <v>94352.008059980406</v>
      </c>
      <c r="K247" s="26">
        <f t="shared" ca="1" si="32"/>
        <v>54</v>
      </c>
    </row>
    <row r="248" spans="3:11" x14ac:dyDescent="0.3">
      <c r="C248" s="6">
        <v>231</v>
      </c>
      <c r="D248" s="17">
        <f t="shared" ca="1" si="33"/>
        <v>51075</v>
      </c>
      <c r="E248" s="3">
        <f t="shared" si="27"/>
        <v>94352.008059980406</v>
      </c>
      <c r="F248" s="1">
        <f t="shared" si="28"/>
        <v>1670.9535341291082</v>
      </c>
      <c r="G248" s="1">
        <f t="shared" si="26"/>
        <v>0</v>
      </c>
      <c r="H248" s="3">
        <f t="shared" si="29"/>
        <v>314.50669353326805</v>
      </c>
      <c r="I248" s="18">
        <f t="shared" si="30"/>
        <v>1356.4468405958401</v>
      </c>
      <c r="J248" s="3">
        <f t="shared" si="31"/>
        <v>92995.561219384559</v>
      </c>
      <c r="K248" s="26">
        <f t="shared" ca="1" si="32"/>
        <v>54</v>
      </c>
    </row>
    <row r="249" spans="3:11" x14ac:dyDescent="0.3">
      <c r="C249" s="6">
        <v>232</v>
      </c>
      <c r="D249" s="17">
        <f t="shared" ca="1" si="33"/>
        <v>51105</v>
      </c>
      <c r="E249" s="3">
        <f t="shared" si="27"/>
        <v>92995.561219384559</v>
      </c>
      <c r="F249" s="1">
        <f t="shared" si="28"/>
        <v>1670.9535341291082</v>
      </c>
      <c r="G249" s="1">
        <f t="shared" si="26"/>
        <v>0</v>
      </c>
      <c r="H249" s="3">
        <f t="shared" si="29"/>
        <v>309.98520406461523</v>
      </c>
      <c r="I249" s="18">
        <f t="shared" si="30"/>
        <v>1360.9683300644929</v>
      </c>
      <c r="J249" s="3">
        <f t="shared" si="31"/>
        <v>91634.592889320062</v>
      </c>
      <c r="K249" s="26">
        <f t="shared" ca="1" si="32"/>
        <v>54</v>
      </c>
    </row>
    <row r="250" spans="3:11" x14ac:dyDescent="0.3">
      <c r="C250" s="6">
        <v>233</v>
      </c>
      <c r="D250" s="17">
        <f t="shared" ca="1" si="33"/>
        <v>51136</v>
      </c>
      <c r="E250" s="3">
        <f t="shared" si="27"/>
        <v>91634.592889320062</v>
      </c>
      <c r="F250" s="1">
        <f t="shared" si="28"/>
        <v>1670.9535341291082</v>
      </c>
      <c r="G250" s="1">
        <f t="shared" si="26"/>
        <v>0</v>
      </c>
      <c r="H250" s="3">
        <f t="shared" si="29"/>
        <v>305.44864296440022</v>
      </c>
      <c r="I250" s="18">
        <f t="shared" si="30"/>
        <v>1365.5048911647079</v>
      </c>
      <c r="J250" s="3">
        <f t="shared" si="31"/>
        <v>90269.087998155359</v>
      </c>
      <c r="K250" s="26">
        <f t="shared" ca="1" si="32"/>
        <v>54</v>
      </c>
    </row>
    <row r="251" spans="3:11" x14ac:dyDescent="0.3">
      <c r="C251" s="6">
        <v>234</v>
      </c>
      <c r="D251" s="17">
        <f t="shared" ca="1" si="33"/>
        <v>51167</v>
      </c>
      <c r="E251" s="3">
        <f t="shared" si="27"/>
        <v>90269.087998155359</v>
      </c>
      <c r="F251" s="1">
        <f t="shared" si="28"/>
        <v>1670.9535341291082</v>
      </c>
      <c r="G251" s="1">
        <f t="shared" si="26"/>
        <v>0</v>
      </c>
      <c r="H251" s="3">
        <f t="shared" si="29"/>
        <v>300.89695999385123</v>
      </c>
      <c r="I251" s="18">
        <f t="shared" si="30"/>
        <v>1370.0565741352571</v>
      </c>
      <c r="J251" s="3">
        <f t="shared" si="31"/>
        <v>88899.031424020097</v>
      </c>
      <c r="K251" s="26">
        <f t="shared" ca="1" si="32"/>
        <v>54</v>
      </c>
    </row>
    <row r="252" spans="3:11" x14ac:dyDescent="0.3">
      <c r="C252" s="6">
        <v>235</v>
      </c>
      <c r="D252" s="17">
        <f t="shared" ca="1" si="33"/>
        <v>51196</v>
      </c>
      <c r="E252" s="3">
        <f t="shared" si="27"/>
        <v>88899.031424020097</v>
      </c>
      <c r="F252" s="1">
        <f t="shared" si="28"/>
        <v>1670.9535341291082</v>
      </c>
      <c r="G252" s="1">
        <f t="shared" si="26"/>
        <v>0</v>
      </c>
      <c r="H252" s="3">
        <f t="shared" si="29"/>
        <v>296.3301047467337</v>
      </c>
      <c r="I252" s="18">
        <f t="shared" si="30"/>
        <v>1374.6234293823745</v>
      </c>
      <c r="J252" s="3">
        <f t="shared" si="31"/>
        <v>87524.407994637717</v>
      </c>
      <c r="K252" s="26">
        <f t="shared" ca="1" si="32"/>
        <v>54</v>
      </c>
    </row>
    <row r="253" spans="3:11" x14ac:dyDescent="0.3">
      <c r="C253" s="6">
        <v>236</v>
      </c>
      <c r="D253" s="17">
        <f t="shared" ca="1" si="33"/>
        <v>51227</v>
      </c>
      <c r="E253" s="3">
        <f t="shared" si="27"/>
        <v>87524.407994637717</v>
      </c>
      <c r="F253" s="1">
        <f t="shared" si="28"/>
        <v>1670.9535341291082</v>
      </c>
      <c r="G253" s="1">
        <f t="shared" si="26"/>
        <v>0</v>
      </c>
      <c r="H253" s="3">
        <f t="shared" si="29"/>
        <v>291.7480266487924</v>
      </c>
      <c r="I253" s="18">
        <f t="shared" si="30"/>
        <v>1379.2055074803159</v>
      </c>
      <c r="J253" s="3">
        <f t="shared" si="31"/>
        <v>86145.202487157396</v>
      </c>
      <c r="K253" s="26">
        <f t="shared" ca="1" si="32"/>
        <v>54</v>
      </c>
    </row>
    <row r="254" spans="3:11" x14ac:dyDescent="0.3">
      <c r="C254" s="6">
        <v>237</v>
      </c>
      <c r="D254" s="17">
        <f t="shared" ca="1" si="33"/>
        <v>51257</v>
      </c>
      <c r="E254" s="3">
        <f t="shared" si="27"/>
        <v>86145.202487157396</v>
      </c>
      <c r="F254" s="1">
        <f t="shared" si="28"/>
        <v>1670.9535341291082</v>
      </c>
      <c r="G254" s="1">
        <f t="shared" si="26"/>
        <v>0</v>
      </c>
      <c r="H254" s="3">
        <f t="shared" si="29"/>
        <v>287.15067495719131</v>
      </c>
      <c r="I254" s="18">
        <f t="shared" si="30"/>
        <v>1383.8028591719169</v>
      </c>
      <c r="J254" s="3">
        <f t="shared" si="31"/>
        <v>84761.399627985476</v>
      </c>
      <c r="K254" s="26">
        <f t="shared" ca="1" si="32"/>
        <v>55</v>
      </c>
    </row>
    <row r="255" spans="3:11" x14ac:dyDescent="0.3">
      <c r="C255" s="6">
        <v>238</v>
      </c>
      <c r="D255" s="17">
        <f t="shared" ca="1" si="33"/>
        <v>51288</v>
      </c>
      <c r="E255" s="3">
        <f t="shared" si="27"/>
        <v>84761.399627985476</v>
      </c>
      <c r="F255" s="1">
        <f t="shared" si="28"/>
        <v>1670.9535341291082</v>
      </c>
      <c r="G255" s="1">
        <f t="shared" si="26"/>
        <v>0</v>
      </c>
      <c r="H255" s="3">
        <f t="shared" si="29"/>
        <v>282.53799875995162</v>
      </c>
      <c r="I255" s="18">
        <f t="shared" si="30"/>
        <v>1388.4155353691567</v>
      </c>
      <c r="J255" s="3">
        <f t="shared" si="31"/>
        <v>83372.984092616316</v>
      </c>
      <c r="K255" s="26">
        <f t="shared" ca="1" si="32"/>
        <v>55</v>
      </c>
    </row>
    <row r="256" spans="3:11" x14ac:dyDescent="0.3">
      <c r="C256" s="6">
        <v>239</v>
      </c>
      <c r="D256" s="17">
        <f t="shared" ca="1" si="33"/>
        <v>51318</v>
      </c>
      <c r="E256" s="3">
        <f t="shared" si="27"/>
        <v>83372.984092616316</v>
      </c>
      <c r="F256" s="1">
        <f t="shared" si="28"/>
        <v>1670.9535341291082</v>
      </c>
      <c r="G256" s="1">
        <f t="shared" si="26"/>
        <v>0</v>
      </c>
      <c r="H256" s="3">
        <f t="shared" si="29"/>
        <v>277.90994697538775</v>
      </c>
      <c r="I256" s="18">
        <f t="shared" si="30"/>
        <v>1393.0435871537204</v>
      </c>
      <c r="J256" s="3">
        <f t="shared" si="31"/>
        <v>81979.940505462597</v>
      </c>
      <c r="K256" s="26">
        <f t="shared" ca="1" si="32"/>
        <v>55</v>
      </c>
    </row>
    <row r="257" spans="3:11" x14ac:dyDescent="0.3">
      <c r="C257" s="6">
        <v>240</v>
      </c>
      <c r="D257" s="17">
        <f t="shared" ca="1" si="33"/>
        <v>51349</v>
      </c>
      <c r="E257" s="3">
        <f t="shared" si="27"/>
        <v>81979.940505462597</v>
      </c>
      <c r="F257" s="1">
        <f t="shared" si="28"/>
        <v>1670.9535341291082</v>
      </c>
      <c r="G257" s="1">
        <f t="shared" ref="G257:G320" si="34">IF(E257&gt;$B$12,$B$14,0)</f>
        <v>0</v>
      </c>
      <c r="H257" s="3">
        <f t="shared" si="29"/>
        <v>273.26646835154202</v>
      </c>
      <c r="I257" s="18">
        <f t="shared" si="30"/>
        <v>1397.6870657775662</v>
      </c>
      <c r="J257" s="3">
        <f t="shared" si="31"/>
        <v>80582.253439685024</v>
      </c>
      <c r="K257" s="26">
        <f t="shared" ca="1" si="32"/>
        <v>55</v>
      </c>
    </row>
    <row r="258" spans="3:11" x14ac:dyDescent="0.3">
      <c r="C258" s="6">
        <v>241</v>
      </c>
      <c r="D258" s="17">
        <f t="shared" ca="1" si="33"/>
        <v>51380</v>
      </c>
      <c r="E258" s="3">
        <f t="shared" si="27"/>
        <v>80582.253439685024</v>
      </c>
      <c r="F258" s="1">
        <f t="shared" si="28"/>
        <v>1670.9535341291082</v>
      </c>
      <c r="G258" s="1">
        <f t="shared" si="34"/>
        <v>0</v>
      </c>
      <c r="H258" s="3">
        <f t="shared" si="29"/>
        <v>268.60751146561677</v>
      </c>
      <c r="I258" s="18">
        <f t="shared" si="30"/>
        <v>1402.3460226634916</v>
      </c>
      <c r="J258" s="3">
        <f t="shared" si="31"/>
        <v>79179.907417021532</v>
      </c>
      <c r="K258" s="26">
        <f t="shared" ca="1" si="32"/>
        <v>55</v>
      </c>
    </row>
    <row r="259" spans="3:11" x14ac:dyDescent="0.3">
      <c r="C259" s="6">
        <v>242</v>
      </c>
      <c r="D259" s="17">
        <f t="shared" ca="1" si="33"/>
        <v>51410</v>
      </c>
      <c r="E259" s="3">
        <f t="shared" si="27"/>
        <v>79179.907417021532</v>
      </c>
      <c r="F259" s="1">
        <f t="shared" si="28"/>
        <v>1670.9535341291082</v>
      </c>
      <c r="G259" s="1">
        <f t="shared" si="34"/>
        <v>0</v>
      </c>
      <c r="H259" s="3">
        <f t="shared" si="29"/>
        <v>263.93302472340514</v>
      </c>
      <c r="I259" s="18">
        <f t="shared" si="30"/>
        <v>1407.020509405703</v>
      </c>
      <c r="J259" s="3">
        <f t="shared" si="31"/>
        <v>77772.88690761583</v>
      </c>
      <c r="K259" s="26">
        <f t="shared" ca="1" si="32"/>
        <v>55</v>
      </c>
    </row>
    <row r="260" spans="3:11" x14ac:dyDescent="0.3">
      <c r="C260" s="6">
        <v>243</v>
      </c>
      <c r="D260" s="17">
        <f t="shared" ca="1" si="33"/>
        <v>51441</v>
      </c>
      <c r="E260" s="3">
        <f t="shared" si="27"/>
        <v>77772.88690761583</v>
      </c>
      <c r="F260" s="1">
        <f t="shared" si="28"/>
        <v>1670.9535341291082</v>
      </c>
      <c r="G260" s="1">
        <f t="shared" si="34"/>
        <v>0</v>
      </c>
      <c r="H260" s="3">
        <f t="shared" si="29"/>
        <v>259.24295635871943</v>
      </c>
      <c r="I260" s="18">
        <f t="shared" si="30"/>
        <v>1411.7105777703887</v>
      </c>
      <c r="J260" s="3">
        <f t="shared" si="31"/>
        <v>76361.176329845446</v>
      </c>
      <c r="K260" s="26">
        <f t="shared" ca="1" si="32"/>
        <v>55</v>
      </c>
    </row>
    <row r="261" spans="3:11" x14ac:dyDescent="0.3">
      <c r="C261" s="6">
        <v>244</v>
      </c>
      <c r="D261" s="17">
        <f t="shared" ca="1" si="33"/>
        <v>51471</v>
      </c>
      <c r="E261" s="3">
        <f t="shared" si="27"/>
        <v>76361.176329845446</v>
      </c>
      <c r="F261" s="1">
        <f t="shared" si="28"/>
        <v>1670.9535341291082</v>
      </c>
      <c r="G261" s="1">
        <f t="shared" si="34"/>
        <v>0</v>
      </c>
      <c r="H261" s="3">
        <f t="shared" si="29"/>
        <v>254.53725443281817</v>
      </c>
      <c r="I261" s="18">
        <f t="shared" si="30"/>
        <v>1416.4162796962901</v>
      </c>
      <c r="J261" s="3">
        <f t="shared" si="31"/>
        <v>74944.760050149154</v>
      </c>
      <c r="K261" s="26">
        <f t="shared" ca="1" si="32"/>
        <v>55</v>
      </c>
    </row>
    <row r="262" spans="3:11" x14ac:dyDescent="0.3">
      <c r="C262" s="6">
        <v>245</v>
      </c>
      <c r="D262" s="17">
        <f t="shared" ca="1" si="33"/>
        <v>51502</v>
      </c>
      <c r="E262" s="3">
        <f t="shared" si="27"/>
        <v>74944.760050149154</v>
      </c>
      <c r="F262" s="1">
        <f t="shared" si="28"/>
        <v>1670.9535341291082</v>
      </c>
      <c r="G262" s="1">
        <f t="shared" si="34"/>
        <v>0</v>
      </c>
      <c r="H262" s="3">
        <f t="shared" si="29"/>
        <v>249.81586683383054</v>
      </c>
      <c r="I262" s="18">
        <f t="shared" si="30"/>
        <v>1421.1376672952777</v>
      </c>
      <c r="J262" s="3">
        <f t="shared" si="31"/>
        <v>73523.622382853879</v>
      </c>
      <c r="K262" s="26">
        <f t="shared" ca="1" si="32"/>
        <v>55</v>
      </c>
    </row>
    <row r="263" spans="3:11" x14ac:dyDescent="0.3">
      <c r="C263" s="6">
        <v>246</v>
      </c>
      <c r="D263" s="17">
        <f t="shared" ca="1" si="33"/>
        <v>51533</v>
      </c>
      <c r="E263" s="3">
        <f t="shared" si="27"/>
        <v>73523.622382853879</v>
      </c>
      <c r="F263" s="1">
        <f t="shared" si="28"/>
        <v>1670.9535341291082</v>
      </c>
      <c r="G263" s="1">
        <f t="shared" si="34"/>
        <v>0</v>
      </c>
      <c r="H263" s="3">
        <f t="shared" si="29"/>
        <v>245.07874127617961</v>
      </c>
      <c r="I263" s="18">
        <f t="shared" si="30"/>
        <v>1425.8747928529285</v>
      </c>
      <c r="J263" s="3">
        <f t="shared" si="31"/>
        <v>72097.747590000945</v>
      </c>
      <c r="K263" s="26">
        <f t="shared" ca="1" si="32"/>
        <v>55</v>
      </c>
    </row>
    <row r="264" spans="3:11" x14ac:dyDescent="0.3">
      <c r="C264" s="6">
        <v>247</v>
      </c>
      <c r="D264" s="17">
        <f t="shared" ca="1" si="33"/>
        <v>51561</v>
      </c>
      <c r="E264" s="3">
        <f t="shared" si="27"/>
        <v>72097.747590000945</v>
      </c>
      <c r="F264" s="1">
        <f t="shared" si="28"/>
        <v>1670.9535341291082</v>
      </c>
      <c r="G264" s="1">
        <f t="shared" si="34"/>
        <v>0</v>
      </c>
      <c r="H264" s="3">
        <f t="shared" si="29"/>
        <v>240.32582530000317</v>
      </c>
      <c r="I264" s="18">
        <f t="shared" si="30"/>
        <v>1430.6277088291051</v>
      </c>
      <c r="J264" s="3">
        <f t="shared" si="31"/>
        <v>70667.119881171835</v>
      </c>
      <c r="K264" s="26">
        <f t="shared" ca="1" si="32"/>
        <v>55</v>
      </c>
    </row>
    <row r="265" spans="3:11" x14ac:dyDescent="0.3">
      <c r="C265" s="6">
        <v>248</v>
      </c>
      <c r="D265" s="17">
        <f t="shared" ca="1" si="33"/>
        <v>51592</v>
      </c>
      <c r="E265" s="3">
        <f t="shared" si="27"/>
        <v>70667.119881171835</v>
      </c>
      <c r="F265" s="1">
        <f t="shared" si="28"/>
        <v>1670.9535341291082</v>
      </c>
      <c r="G265" s="1">
        <f t="shared" si="34"/>
        <v>0</v>
      </c>
      <c r="H265" s="3">
        <f t="shared" si="29"/>
        <v>235.55706627057279</v>
      </c>
      <c r="I265" s="18">
        <f t="shared" si="30"/>
        <v>1435.3964678585355</v>
      </c>
      <c r="J265" s="3">
        <f t="shared" si="31"/>
        <v>69231.723413313302</v>
      </c>
      <c r="K265" s="26">
        <f t="shared" ca="1" si="32"/>
        <v>55</v>
      </c>
    </row>
    <row r="266" spans="3:11" x14ac:dyDescent="0.3">
      <c r="C266" s="6">
        <v>249</v>
      </c>
      <c r="D266" s="17">
        <f t="shared" ca="1" si="33"/>
        <v>51622</v>
      </c>
      <c r="E266" s="3">
        <f t="shared" si="27"/>
        <v>69231.723413313302</v>
      </c>
      <c r="F266" s="1">
        <f t="shared" si="28"/>
        <v>1670.9535341291082</v>
      </c>
      <c r="G266" s="1">
        <f t="shared" si="34"/>
        <v>0</v>
      </c>
      <c r="H266" s="3">
        <f t="shared" si="29"/>
        <v>230.77241137771102</v>
      </c>
      <c r="I266" s="18">
        <f t="shared" si="30"/>
        <v>1440.1811227513972</v>
      </c>
      <c r="J266" s="3">
        <f t="shared" si="31"/>
        <v>67791.542290561905</v>
      </c>
      <c r="K266" s="26">
        <f t="shared" ca="1" si="32"/>
        <v>56</v>
      </c>
    </row>
    <row r="267" spans="3:11" x14ac:dyDescent="0.3">
      <c r="C267" s="6">
        <v>250</v>
      </c>
      <c r="D267" s="17">
        <f t="shared" ca="1" si="33"/>
        <v>51653</v>
      </c>
      <c r="E267" s="3">
        <f t="shared" si="27"/>
        <v>67791.542290561905</v>
      </c>
      <c r="F267" s="1">
        <f t="shared" si="28"/>
        <v>1670.9535341291082</v>
      </c>
      <c r="G267" s="1">
        <f t="shared" si="34"/>
        <v>0</v>
      </c>
      <c r="H267" s="3">
        <f t="shared" si="29"/>
        <v>225.97180763520637</v>
      </c>
      <c r="I267" s="18">
        <f t="shared" si="30"/>
        <v>1444.9817264939018</v>
      </c>
      <c r="J267" s="3">
        <f t="shared" si="31"/>
        <v>66346.560564068001</v>
      </c>
      <c r="K267" s="26">
        <f t="shared" ca="1" si="32"/>
        <v>56</v>
      </c>
    </row>
    <row r="268" spans="3:11" x14ac:dyDescent="0.3">
      <c r="C268" s="6">
        <v>251</v>
      </c>
      <c r="D268" s="17">
        <f t="shared" ca="1" si="33"/>
        <v>51683</v>
      </c>
      <c r="E268" s="3">
        <f t="shared" si="27"/>
        <v>66346.560564068001</v>
      </c>
      <c r="F268" s="1">
        <f t="shared" si="28"/>
        <v>1670.9535341291082</v>
      </c>
      <c r="G268" s="1">
        <f t="shared" si="34"/>
        <v>0</v>
      </c>
      <c r="H268" s="3">
        <f t="shared" si="29"/>
        <v>221.15520188022668</v>
      </c>
      <c r="I268" s="18">
        <f t="shared" si="30"/>
        <v>1449.7983322488815</v>
      </c>
      <c r="J268" s="3">
        <f t="shared" si="31"/>
        <v>64896.762231819121</v>
      </c>
      <c r="K268" s="26">
        <f t="shared" ca="1" si="32"/>
        <v>56</v>
      </c>
    </row>
    <row r="269" spans="3:11" x14ac:dyDescent="0.3">
      <c r="C269" s="6">
        <v>252</v>
      </c>
      <c r="D269" s="17">
        <f t="shared" ca="1" si="33"/>
        <v>51714</v>
      </c>
      <c r="E269" s="3">
        <f t="shared" si="27"/>
        <v>64896.762231819121</v>
      </c>
      <c r="F269" s="1">
        <f t="shared" si="28"/>
        <v>1670.9535341291082</v>
      </c>
      <c r="G269" s="1">
        <f t="shared" si="34"/>
        <v>0</v>
      </c>
      <c r="H269" s="3">
        <f t="shared" si="29"/>
        <v>216.32254077273041</v>
      </c>
      <c r="I269" s="18">
        <f t="shared" si="30"/>
        <v>1454.6309933563778</v>
      </c>
      <c r="J269" s="3">
        <f t="shared" si="31"/>
        <v>63442.131238462745</v>
      </c>
      <c r="K269" s="26">
        <f t="shared" ca="1" si="32"/>
        <v>56</v>
      </c>
    </row>
    <row r="270" spans="3:11" x14ac:dyDescent="0.3">
      <c r="C270" s="6">
        <v>253</v>
      </c>
      <c r="D270" s="17">
        <f t="shared" ca="1" si="33"/>
        <v>51745</v>
      </c>
      <c r="E270" s="3">
        <f t="shared" si="27"/>
        <v>63442.131238462745</v>
      </c>
      <c r="F270" s="1">
        <f t="shared" si="28"/>
        <v>1670.9535341291082</v>
      </c>
      <c r="G270" s="1">
        <f t="shared" si="34"/>
        <v>0</v>
      </c>
      <c r="H270" s="3">
        <f t="shared" si="29"/>
        <v>211.47377079487583</v>
      </c>
      <c r="I270" s="18">
        <f t="shared" si="30"/>
        <v>1459.4797633342323</v>
      </c>
      <c r="J270" s="3">
        <f t="shared" si="31"/>
        <v>61982.651475128514</v>
      </c>
      <c r="K270" s="26">
        <f t="shared" ca="1" si="32"/>
        <v>56</v>
      </c>
    </row>
    <row r="271" spans="3:11" x14ac:dyDescent="0.3">
      <c r="C271" s="6">
        <v>254</v>
      </c>
      <c r="D271" s="17">
        <f t="shared" ca="1" si="33"/>
        <v>51775</v>
      </c>
      <c r="E271" s="3">
        <f t="shared" si="27"/>
        <v>61982.651475128514</v>
      </c>
      <c r="F271" s="1">
        <f t="shared" si="28"/>
        <v>1670.9535341291082</v>
      </c>
      <c r="G271" s="1">
        <f t="shared" si="34"/>
        <v>0</v>
      </c>
      <c r="H271" s="3">
        <f t="shared" si="29"/>
        <v>206.60883825042839</v>
      </c>
      <c r="I271" s="18">
        <f t="shared" si="30"/>
        <v>1464.3446958786799</v>
      </c>
      <c r="J271" s="3">
        <f t="shared" si="31"/>
        <v>60518.306779249833</v>
      </c>
      <c r="K271" s="26">
        <f t="shared" ca="1" si="32"/>
        <v>56</v>
      </c>
    </row>
    <row r="272" spans="3:11" x14ac:dyDescent="0.3">
      <c r="C272" s="6">
        <v>255</v>
      </c>
      <c r="D272" s="17">
        <f t="shared" ca="1" si="33"/>
        <v>51806</v>
      </c>
      <c r="E272" s="3">
        <f t="shared" si="27"/>
        <v>60518.306779249833</v>
      </c>
      <c r="F272" s="1">
        <f t="shared" si="28"/>
        <v>1670.9535341291082</v>
      </c>
      <c r="G272" s="1">
        <f t="shared" si="34"/>
        <v>0</v>
      </c>
      <c r="H272" s="3">
        <f t="shared" si="29"/>
        <v>201.72768926416612</v>
      </c>
      <c r="I272" s="18">
        <f t="shared" si="30"/>
        <v>1469.225844864942</v>
      </c>
      <c r="J272" s="3">
        <f t="shared" si="31"/>
        <v>59049.080934384889</v>
      </c>
      <c r="K272" s="26">
        <f t="shared" ca="1" si="32"/>
        <v>56</v>
      </c>
    </row>
    <row r="273" spans="3:11" x14ac:dyDescent="0.3">
      <c r="C273" s="6">
        <v>256</v>
      </c>
      <c r="D273" s="17">
        <f t="shared" ca="1" si="33"/>
        <v>51836</v>
      </c>
      <c r="E273" s="3">
        <f t="shared" si="27"/>
        <v>59049.080934384889</v>
      </c>
      <c r="F273" s="1">
        <f t="shared" si="28"/>
        <v>1670.9535341291082</v>
      </c>
      <c r="G273" s="1">
        <f t="shared" si="34"/>
        <v>0</v>
      </c>
      <c r="H273" s="3">
        <f t="shared" si="29"/>
        <v>196.83026978128296</v>
      </c>
      <c r="I273" s="18">
        <f t="shared" si="30"/>
        <v>1474.1232643478252</v>
      </c>
      <c r="J273" s="3">
        <f t="shared" si="31"/>
        <v>57574.957670037067</v>
      </c>
      <c r="K273" s="26">
        <f t="shared" ca="1" si="32"/>
        <v>56</v>
      </c>
    </row>
    <row r="274" spans="3:11" x14ac:dyDescent="0.3">
      <c r="C274" s="6">
        <v>257</v>
      </c>
      <c r="D274" s="17">
        <f t="shared" ca="1" si="33"/>
        <v>51867</v>
      </c>
      <c r="E274" s="3">
        <f t="shared" si="27"/>
        <v>57574.957670037067</v>
      </c>
      <c r="F274" s="1">
        <f t="shared" si="28"/>
        <v>1670.9535341291082</v>
      </c>
      <c r="G274" s="1">
        <f t="shared" si="34"/>
        <v>0</v>
      </c>
      <c r="H274" s="3">
        <f t="shared" si="29"/>
        <v>191.91652556679023</v>
      </c>
      <c r="I274" s="18">
        <f t="shared" si="30"/>
        <v>1479.0370085623181</v>
      </c>
      <c r="J274" s="3">
        <f t="shared" si="31"/>
        <v>56095.920661474753</v>
      </c>
      <c r="K274" s="26">
        <f t="shared" ca="1" si="32"/>
        <v>56</v>
      </c>
    </row>
    <row r="275" spans="3:11" x14ac:dyDescent="0.3">
      <c r="C275" s="6">
        <v>258</v>
      </c>
      <c r="D275" s="17">
        <f t="shared" ca="1" si="33"/>
        <v>51898</v>
      </c>
      <c r="E275" s="3">
        <f t="shared" ref="E275:E338" si="35">J274</f>
        <v>56095.920661474753</v>
      </c>
      <c r="F275" s="1">
        <f t="shared" ref="F275:F338" si="36">IF(E275&gt;$B$12,$B$12,(E275+(E275*(($B$10/12)))))</f>
        <v>1670.9535341291082</v>
      </c>
      <c r="G275" s="1">
        <f t="shared" si="34"/>
        <v>0</v>
      </c>
      <c r="H275" s="3">
        <f t="shared" ref="H275:H338" si="37">(E275*($B$10/12))</f>
        <v>186.98640220491586</v>
      </c>
      <c r="I275" s="18">
        <f t="shared" ref="I275:I338" si="38">(F275-H275)+G275</f>
        <v>1483.9671319241925</v>
      </c>
      <c r="J275" s="3">
        <f t="shared" ref="J275:J338" si="39">E275-I275</f>
        <v>54611.953529550563</v>
      </c>
      <c r="K275" s="26">
        <f t="shared" ref="K275:K338" ca="1" si="40">ROUNDDOWN(((D275-$B$7)/365.25),0)</f>
        <v>56</v>
      </c>
    </row>
    <row r="276" spans="3:11" x14ac:dyDescent="0.3">
      <c r="C276" s="6">
        <v>259</v>
      </c>
      <c r="D276" s="17">
        <f t="shared" ref="D276:D339" ca="1" si="41">EOMONTH(D275,0)+1</f>
        <v>51926</v>
      </c>
      <c r="E276" s="3">
        <f t="shared" si="35"/>
        <v>54611.953529550563</v>
      </c>
      <c r="F276" s="1">
        <f t="shared" si="36"/>
        <v>1670.9535341291082</v>
      </c>
      <c r="G276" s="1">
        <f t="shared" si="34"/>
        <v>0</v>
      </c>
      <c r="H276" s="3">
        <f t="shared" si="37"/>
        <v>182.0398450985019</v>
      </c>
      <c r="I276" s="18">
        <f t="shared" si="38"/>
        <v>1488.9136890306063</v>
      </c>
      <c r="J276" s="3">
        <f t="shared" si="39"/>
        <v>53123.039840519959</v>
      </c>
      <c r="K276" s="26">
        <f t="shared" ca="1" si="40"/>
        <v>56</v>
      </c>
    </row>
    <row r="277" spans="3:11" x14ac:dyDescent="0.3">
      <c r="C277" s="6">
        <v>260</v>
      </c>
      <c r="D277" s="17">
        <f t="shared" ca="1" si="41"/>
        <v>51957</v>
      </c>
      <c r="E277" s="3">
        <f t="shared" si="35"/>
        <v>53123.039840519959</v>
      </c>
      <c r="F277" s="1">
        <f t="shared" si="36"/>
        <v>1670.9535341291082</v>
      </c>
      <c r="G277" s="1">
        <f t="shared" si="34"/>
        <v>0</v>
      </c>
      <c r="H277" s="3">
        <f t="shared" si="37"/>
        <v>177.07679946839988</v>
      </c>
      <c r="I277" s="18">
        <f t="shared" si="38"/>
        <v>1493.8767346607083</v>
      </c>
      <c r="J277" s="3">
        <f t="shared" si="39"/>
        <v>51629.163105859254</v>
      </c>
      <c r="K277" s="26">
        <f t="shared" ca="1" si="40"/>
        <v>56</v>
      </c>
    </row>
    <row r="278" spans="3:11" x14ac:dyDescent="0.3">
      <c r="C278" s="6">
        <v>261</v>
      </c>
      <c r="D278" s="17">
        <f t="shared" ca="1" si="41"/>
        <v>51987</v>
      </c>
      <c r="E278" s="3">
        <f t="shared" si="35"/>
        <v>51629.163105859254</v>
      </c>
      <c r="F278" s="1">
        <f t="shared" si="36"/>
        <v>1670.9535341291082</v>
      </c>
      <c r="G278" s="1">
        <f t="shared" si="34"/>
        <v>0</v>
      </c>
      <c r="H278" s="3">
        <f t="shared" si="37"/>
        <v>172.09721035286418</v>
      </c>
      <c r="I278" s="18">
        <f t="shared" si="38"/>
        <v>1498.8563237762442</v>
      </c>
      <c r="J278" s="3">
        <f t="shared" si="39"/>
        <v>50130.306782083011</v>
      </c>
      <c r="K278" s="26">
        <f t="shared" ca="1" si="40"/>
        <v>56</v>
      </c>
    </row>
    <row r="279" spans="3:11" x14ac:dyDescent="0.3">
      <c r="C279" s="6">
        <v>262</v>
      </c>
      <c r="D279" s="17">
        <f t="shared" ca="1" si="41"/>
        <v>52018</v>
      </c>
      <c r="E279" s="3">
        <f t="shared" si="35"/>
        <v>50130.306782083011</v>
      </c>
      <c r="F279" s="1">
        <f t="shared" si="36"/>
        <v>1670.9535341291082</v>
      </c>
      <c r="G279" s="1">
        <f t="shared" si="34"/>
        <v>0</v>
      </c>
      <c r="H279" s="3">
        <f t="shared" si="37"/>
        <v>167.10102260694339</v>
      </c>
      <c r="I279" s="18">
        <f t="shared" si="38"/>
        <v>1503.8525115221648</v>
      </c>
      <c r="J279" s="3">
        <f t="shared" si="39"/>
        <v>48626.454270560847</v>
      </c>
      <c r="K279" s="26">
        <f t="shared" ca="1" si="40"/>
        <v>57</v>
      </c>
    </row>
    <row r="280" spans="3:11" x14ac:dyDescent="0.3">
      <c r="C280" s="6">
        <v>263</v>
      </c>
      <c r="D280" s="17">
        <f t="shared" ca="1" si="41"/>
        <v>52048</v>
      </c>
      <c r="E280" s="3">
        <f t="shared" si="35"/>
        <v>48626.454270560847</v>
      </c>
      <c r="F280" s="1">
        <f t="shared" si="36"/>
        <v>1670.9535341291082</v>
      </c>
      <c r="G280" s="1">
        <f t="shared" si="34"/>
        <v>0</v>
      </c>
      <c r="H280" s="3">
        <f t="shared" si="37"/>
        <v>162.08818090186949</v>
      </c>
      <c r="I280" s="18">
        <f t="shared" si="38"/>
        <v>1508.8653532272388</v>
      </c>
      <c r="J280" s="3">
        <f t="shared" si="39"/>
        <v>47117.588917333611</v>
      </c>
      <c r="K280" s="26">
        <f t="shared" ca="1" si="40"/>
        <v>57</v>
      </c>
    </row>
    <row r="281" spans="3:11" x14ac:dyDescent="0.3">
      <c r="C281" s="6">
        <v>264</v>
      </c>
      <c r="D281" s="17">
        <f t="shared" ca="1" si="41"/>
        <v>52079</v>
      </c>
      <c r="E281" s="3">
        <f t="shared" si="35"/>
        <v>47117.588917333611</v>
      </c>
      <c r="F281" s="1">
        <f t="shared" si="36"/>
        <v>1670.9535341291082</v>
      </c>
      <c r="G281" s="1">
        <f t="shared" si="34"/>
        <v>0</v>
      </c>
      <c r="H281" s="3">
        <f t="shared" si="37"/>
        <v>157.05862972444538</v>
      </c>
      <c r="I281" s="18">
        <f t="shared" si="38"/>
        <v>1513.8949044046628</v>
      </c>
      <c r="J281" s="3">
        <f t="shared" si="39"/>
        <v>45603.694012928951</v>
      </c>
      <c r="K281" s="26">
        <f t="shared" ca="1" si="40"/>
        <v>57</v>
      </c>
    </row>
    <row r="282" spans="3:11" x14ac:dyDescent="0.3">
      <c r="C282" s="6">
        <v>265</v>
      </c>
      <c r="D282" s="17">
        <f t="shared" ca="1" si="41"/>
        <v>52110</v>
      </c>
      <c r="E282" s="3">
        <f t="shared" si="35"/>
        <v>45603.694012928951</v>
      </c>
      <c r="F282" s="1">
        <f t="shared" si="36"/>
        <v>1670.9535341291082</v>
      </c>
      <c r="G282" s="1">
        <f t="shared" si="34"/>
        <v>0</v>
      </c>
      <c r="H282" s="3">
        <f t="shared" si="37"/>
        <v>152.01231337642986</v>
      </c>
      <c r="I282" s="18">
        <f t="shared" si="38"/>
        <v>1518.9412207526784</v>
      </c>
      <c r="J282" s="3">
        <f t="shared" si="39"/>
        <v>44084.752792176274</v>
      </c>
      <c r="K282" s="26">
        <f t="shared" ca="1" si="40"/>
        <v>57</v>
      </c>
    </row>
    <row r="283" spans="3:11" x14ac:dyDescent="0.3">
      <c r="C283" s="6">
        <v>266</v>
      </c>
      <c r="D283" s="17">
        <f t="shared" ca="1" si="41"/>
        <v>52140</v>
      </c>
      <c r="E283" s="3">
        <f t="shared" si="35"/>
        <v>44084.752792176274</v>
      </c>
      <c r="F283" s="1">
        <f t="shared" si="36"/>
        <v>1670.9535341291082</v>
      </c>
      <c r="G283" s="1">
        <f t="shared" si="34"/>
        <v>0</v>
      </c>
      <c r="H283" s="3">
        <f t="shared" si="37"/>
        <v>146.94917597392092</v>
      </c>
      <c r="I283" s="18">
        <f t="shared" si="38"/>
        <v>1524.0043581551872</v>
      </c>
      <c r="J283" s="3">
        <f t="shared" si="39"/>
        <v>42560.748434021087</v>
      </c>
      <c r="K283" s="26">
        <f t="shared" ca="1" si="40"/>
        <v>57</v>
      </c>
    </row>
    <row r="284" spans="3:11" x14ac:dyDescent="0.3">
      <c r="C284" s="6">
        <v>267</v>
      </c>
      <c r="D284" s="17">
        <f t="shared" ca="1" si="41"/>
        <v>52171</v>
      </c>
      <c r="E284" s="3">
        <f t="shared" si="35"/>
        <v>42560.748434021087</v>
      </c>
      <c r="F284" s="1">
        <f t="shared" si="36"/>
        <v>1670.9535341291082</v>
      </c>
      <c r="G284" s="1">
        <f t="shared" si="34"/>
        <v>0</v>
      </c>
      <c r="H284" s="3">
        <f t="shared" si="37"/>
        <v>141.86916144673697</v>
      </c>
      <c r="I284" s="18">
        <f t="shared" si="38"/>
        <v>1529.0843726823712</v>
      </c>
      <c r="J284" s="3">
        <f t="shared" si="39"/>
        <v>41031.664061338714</v>
      </c>
      <c r="K284" s="26">
        <f t="shared" ca="1" si="40"/>
        <v>57</v>
      </c>
    </row>
    <row r="285" spans="3:11" x14ac:dyDescent="0.3">
      <c r="C285" s="6">
        <v>268</v>
      </c>
      <c r="D285" s="17">
        <f t="shared" ca="1" si="41"/>
        <v>52201</v>
      </c>
      <c r="E285" s="3">
        <f t="shared" si="35"/>
        <v>41031.664061338714</v>
      </c>
      <c r="F285" s="1">
        <f t="shared" si="36"/>
        <v>1670.9535341291082</v>
      </c>
      <c r="G285" s="1">
        <f t="shared" si="34"/>
        <v>0</v>
      </c>
      <c r="H285" s="3">
        <f t="shared" si="37"/>
        <v>136.77221353779572</v>
      </c>
      <c r="I285" s="18">
        <f t="shared" si="38"/>
        <v>1534.1813205913124</v>
      </c>
      <c r="J285" s="3">
        <f t="shared" si="39"/>
        <v>39497.4827407474</v>
      </c>
      <c r="K285" s="26">
        <f t="shared" ca="1" si="40"/>
        <v>57</v>
      </c>
    </row>
    <row r="286" spans="3:11" x14ac:dyDescent="0.3">
      <c r="C286" s="6">
        <v>269</v>
      </c>
      <c r="D286" s="17">
        <f t="shared" ca="1" si="41"/>
        <v>52232</v>
      </c>
      <c r="E286" s="3">
        <f t="shared" si="35"/>
        <v>39497.4827407474</v>
      </c>
      <c r="F286" s="1">
        <f t="shared" si="36"/>
        <v>1670.9535341291082</v>
      </c>
      <c r="G286" s="1">
        <f t="shared" si="34"/>
        <v>0</v>
      </c>
      <c r="H286" s="3">
        <f t="shared" si="37"/>
        <v>131.65827580249135</v>
      </c>
      <c r="I286" s="18">
        <f t="shared" si="38"/>
        <v>1539.2952583266169</v>
      </c>
      <c r="J286" s="3">
        <f t="shared" si="39"/>
        <v>37958.187482420784</v>
      </c>
      <c r="K286" s="26">
        <f t="shared" ca="1" si="40"/>
        <v>57</v>
      </c>
    </row>
    <row r="287" spans="3:11" x14ac:dyDescent="0.3">
      <c r="C287" s="6">
        <v>270</v>
      </c>
      <c r="D287" s="17">
        <f t="shared" ca="1" si="41"/>
        <v>52263</v>
      </c>
      <c r="E287" s="3">
        <f t="shared" si="35"/>
        <v>37958.187482420784</v>
      </c>
      <c r="F287" s="1">
        <f t="shared" si="36"/>
        <v>1670.9535341291082</v>
      </c>
      <c r="G287" s="1">
        <f t="shared" si="34"/>
        <v>0</v>
      </c>
      <c r="H287" s="3">
        <f t="shared" si="37"/>
        <v>126.52729160806929</v>
      </c>
      <c r="I287" s="18">
        <f t="shared" si="38"/>
        <v>1544.4262425210388</v>
      </c>
      <c r="J287" s="3">
        <f t="shared" si="39"/>
        <v>36413.761239899744</v>
      </c>
      <c r="K287" s="26">
        <f t="shared" ca="1" si="40"/>
        <v>57</v>
      </c>
    </row>
    <row r="288" spans="3:11" x14ac:dyDescent="0.3">
      <c r="C288" s="6">
        <v>271</v>
      </c>
      <c r="D288" s="17">
        <f t="shared" ca="1" si="41"/>
        <v>52291</v>
      </c>
      <c r="E288" s="3">
        <f t="shared" si="35"/>
        <v>36413.761239899744</v>
      </c>
      <c r="F288" s="1">
        <f t="shared" si="36"/>
        <v>1670.9535341291082</v>
      </c>
      <c r="G288" s="1">
        <f t="shared" si="34"/>
        <v>0</v>
      </c>
      <c r="H288" s="3">
        <f t="shared" si="37"/>
        <v>121.37920413299915</v>
      </c>
      <c r="I288" s="18">
        <f t="shared" si="38"/>
        <v>1549.5743299961091</v>
      </c>
      <c r="J288" s="3">
        <f t="shared" si="39"/>
        <v>34864.186909903634</v>
      </c>
      <c r="K288" s="26">
        <f t="shared" ca="1" si="40"/>
        <v>57</v>
      </c>
    </row>
    <row r="289" spans="3:11" x14ac:dyDescent="0.3">
      <c r="C289" s="6">
        <v>272</v>
      </c>
      <c r="D289" s="17">
        <f t="shared" ca="1" si="41"/>
        <v>52322</v>
      </c>
      <c r="E289" s="3">
        <f t="shared" si="35"/>
        <v>34864.186909903634</v>
      </c>
      <c r="F289" s="1">
        <f t="shared" si="36"/>
        <v>1670.9535341291082</v>
      </c>
      <c r="G289" s="1">
        <f t="shared" si="34"/>
        <v>0</v>
      </c>
      <c r="H289" s="3">
        <f t="shared" si="37"/>
        <v>116.21395636634546</v>
      </c>
      <c r="I289" s="18">
        <f t="shared" si="38"/>
        <v>1554.7395777627628</v>
      </c>
      <c r="J289" s="3">
        <f t="shared" si="39"/>
        <v>33309.447332140873</v>
      </c>
      <c r="K289" s="26">
        <f t="shared" ca="1" si="40"/>
        <v>57</v>
      </c>
    </row>
    <row r="290" spans="3:11" x14ac:dyDescent="0.3">
      <c r="C290" s="6">
        <v>273</v>
      </c>
      <c r="D290" s="17">
        <f t="shared" ca="1" si="41"/>
        <v>52352</v>
      </c>
      <c r="E290" s="3">
        <f t="shared" si="35"/>
        <v>33309.447332140873</v>
      </c>
      <c r="F290" s="1">
        <f t="shared" si="36"/>
        <v>1670.9535341291082</v>
      </c>
      <c r="G290" s="1">
        <f t="shared" si="34"/>
        <v>0</v>
      </c>
      <c r="H290" s="3">
        <f t="shared" si="37"/>
        <v>111.03149110713625</v>
      </c>
      <c r="I290" s="18">
        <f t="shared" si="38"/>
        <v>1559.9220430219721</v>
      </c>
      <c r="J290" s="3">
        <f t="shared" si="39"/>
        <v>31749.525289118901</v>
      </c>
      <c r="K290" s="26">
        <f t="shared" ca="1" si="40"/>
        <v>57</v>
      </c>
    </row>
    <row r="291" spans="3:11" x14ac:dyDescent="0.3">
      <c r="C291" s="6">
        <v>274</v>
      </c>
      <c r="D291" s="17">
        <f t="shared" ca="1" si="41"/>
        <v>52383</v>
      </c>
      <c r="E291" s="3">
        <f t="shared" si="35"/>
        <v>31749.525289118901</v>
      </c>
      <c r="F291" s="1">
        <f t="shared" si="36"/>
        <v>1670.9535341291082</v>
      </c>
      <c r="G291" s="1">
        <f t="shared" si="34"/>
        <v>0</v>
      </c>
      <c r="H291" s="3">
        <f t="shared" si="37"/>
        <v>105.83175096372968</v>
      </c>
      <c r="I291" s="18">
        <f t="shared" si="38"/>
        <v>1565.1217831653785</v>
      </c>
      <c r="J291" s="3">
        <f t="shared" si="39"/>
        <v>30184.403505953524</v>
      </c>
      <c r="K291" s="26">
        <f t="shared" ca="1" si="40"/>
        <v>58</v>
      </c>
    </row>
    <row r="292" spans="3:11" x14ac:dyDescent="0.3">
      <c r="C292" s="6">
        <v>275</v>
      </c>
      <c r="D292" s="17">
        <f t="shared" ca="1" si="41"/>
        <v>52413</v>
      </c>
      <c r="E292" s="3">
        <f t="shared" si="35"/>
        <v>30184.403505953524</v>
      </c>
      <c r="F292" s="1">
        <f t="shared" si="36"/>
        <v>1670.9535341291082</v>
      </c>
      <c r="G292" s="1">
        <f t="shared" si="34"/>
        <v>0</v>
      </c>
      <c r="H292" s="3">
        <f t="shared" si="37"/>
        <v>100.61467835317842</v>
      </c>
      <c r="I292" s="18">
        <f t="shared" si="38"/>
        <v>1570.3388557759299</v>
      </c>
      <c r="J292" s="3">
        <f t="shared" si="39"/>
        <v>28614.064650177592</v>
      </c>
      <c r="K292" s="26">
        <f t="shared" ca="1" si="40"/>
        <v>58</v>
      </c>
    </row>
    <row r="293" spans="3:11" x14ac:dyDescent="0.3">
      <c r="C293" s="6">
        <v>276</v>
      </c>
      <c r="D293" s="17">
        <f t="shared" ca="1" si="41"/>
        <v>52444</v>
      </c>
      <c r="E293" s="3">
        <f t="shared" si="35"/>
        <v>28614.064650177592</v>
      </c>
      <c r="F293" s="1">
        <f t="shared" si="36"/>
        <v>1670.9535341291082</v>
      </c>
      <c r="G293" s="1">
        <f t="shared" si="34"/>
        <v>0</v>
      </c>
      <c r="H293" s="3">
        <f t="shared" si="37"/>
        <v>95.380215500591973</v>
      </c>
      <c r="I293" s="18">
        <f t="shared" si="38"/>
        <v>1575.5733186285163</v>
      </c>
      <c r="J293" s="3">
        <f t="shared" si="39"/>
        <v>27038.491331549074</v>
      </c>
      <c r="K293" s="26">
        <f t="shared" ca="1" si="40"/>
        <v>58</v>
      </c>
    </row>
    <row r="294" spans="3:11" x14ac:dyDescent="0.3">
      <c r="C294" s="6">
        <v>277</v>
      </c>
      <c r="D294" s="17">
        <f t="shared" ca="1" si="41"/>
        <v>52475</v>
      </c>
      <c r="E294" s="3">
        <f t="shared" si="35"/>
        <v>27038.491331549074</v>
      </c>
      <c r="F294" s="1">
        <f t="shared" si="36"/>
        <v>1670.9535341291082</v>
      </c>
      <c r="G294" s="1">
        <f t="shared" si="34"/>
        <v>0</v>
      </c>
      <c r="H294" s="3">
        <f t="shared" si="37"/>
        <v>90.128304438496926</v>
      </c>
      <c r="I294" s="18">
        <f t="shared" si="38"/>
        <v>1580.8252296906112</v>
      </c>
      <c r="J294" s="3">
        <f t="shared" si="39"/>
        <v>25457.666101858464</v>
      </c>
      <c r="K294" s="26">
        <f t="shared" ca="1" si="40"/>
        <v>58</v>
      </c>
    </row>
    <row r="295" spans="3:11" x14ac:dyDescent="0.3">
      <c r="C295" s="6">
        <v>278</v>
      </c>
      <c r="D295" s="17">
        <f t="shared" ca="1" si="41"/>
        <v>52505</v>
      </c>
      <c r="E295" s="3">
        <f t="shared" si="35"/>
        <v>25457.666101858464</v>
      </c>
      <c r="F295" s="1">
        <f t="shared" si="36"/>
        <v>1670.9535341291082</v>
      </c>
      <c r="G295" s="1">
        <f t="shared" si="34"/>
        <v>0</v>
      </c>
      <c r="H295" s="3">
        <f t="shared" si="37"/>
        <v>84.858887006194891</v>
      </c>
      <c r="I295" s="18">
        <f t="shared" si="38"/>
        <v>1586.0946471229133</v>
      </c>
      <c r="J295" s="3">
        <f t="shared" si="39"/>
        <v>23871.571454735549</v>
      </c>
      <c r="K295" s="26">
        <f t="shared" ca="1" si="40"/>
        <v>58</v>
      </c>
    </row>
    <row r="296" spans="3:11" x14ac:dyDescent="0.3">
      <c r="C296" s="6">
        <v>279</v>
      </c>
      <c r="D296" s="17">
        <f t="shared" ca="1" si="41"/>
        <v>52536</v>
      </c>
      <c r="E296" s="3">
        <f t="shared" si="35"/>
        <v>23871.571454735549</v>
      </c>
      <c r="F296" s="1">
        <f t="shared" si="36"/>
        <v>1670.9535341291082</v>
      </c>
      <c r="G296" s="1">
        <f t="shared" si="34"/>
        <v>0</v>
      </c>
      <c r="H296" s="3">
        <f t="shared" si="37"/>
        <v>79.571904849118496</v>
      </c>
      <c r="I296" s="18">
        <f t="shared" si="38"/>
        <v>1591.3816292799897</v>
      </c>
      <c r="J296" s="3">
        <f t="shared" si="39"/>
        <v>22280.18982545556</v>
      </c>
      <c r="K296" s="26">
        <f t="shared" ca="1" si="40"/>
        <v>58</v>
      </c>
    </row>
    <row r="297" spans="3:11" x14ac:dyDescent="0.3">
      <c r="C297" s="6">
        <v>280</v>
      </c>
      <c r="D297" s="17">
        <f t="shared" ca="1" si="41"/>
        <v>52566</v>
      </c>
      <c r="E297" s="3">
        <f t="shared" si="35"/>
        <v>22280.18982545556</v>
      </c>
      <c r="F297" s="1">
        <f t="shared" si="36"/>
        <v>1670.9535341291082</v>
      </c>
      <c r="G297" s="1">
        <f t="shared" si="34"/>
        <v>0</v>
      </c>
      <c r="H297" s="3">
        <f t="shared" si="37"/>
        <v>74.267299418185203</v>
      </c>
      <c r="I297" s="18">
        <f t="shared" si="38"/>
        <v>1596.6862347109229</v>
      </c>
      <c r="J297" s="3">
        <f t="shared" si="39"/>
        <v>20683.503590744636</v>
      </c>
      <c r="K297" s="26">
        <f t="shared" ca="1" si="40"/>
        <v>58</v>
      </c>
    </row>
    <row r="298" spans="3:11" x14ac:dyDescent="0.3">
      <c r="C298" s="6">
        <v>281</v>
      </c>
      <c r="D298" s="17">
        <f t="shared" ca="1" si="41"/>
        <v>52597</v>
      </c>
      <c r="E298" s="3">
        <f t="shared" si="35"/>
        <v>20683.503590744636</v>
      </c>
      <c r="F298" s="1">
        <f t="shared" si="36"/>
        <v>1670.9535341291082</v>
      </c>
      <c r="G298" s="1">
        <f t="shared" si="34"/>
        <v>0</v>
      </c>
      <c r="H298" s="3">
        <f t="shared" si="37"/>
        <v>68.945011969148794</v>
      </c>
      <c r="I298" s="18">
        <f t="shared" si="38"/>
        <v>1602.0085221599595</v>
      </c>
      <c r="J298" s="3">
        <f t="shared" si="39"/>
        <v>19081.495068584678</v>
      </c>
      <c r="K298" s="26">
        <f t="shared" ca="1" si="40"/>
        <v>58</v>
      </c>
    </row>
    <row r="299" spans="3:11" x14ac:dyDescent="0.3">
      <c r="C299" s="6">
        <v>282</v>
      </c>
      <c r="D299" s="17">
        <f t="shared" ca="1" si="41"/>
        <v>52628</v>
      </c>
      <c r="E299" s="3">
        <f t="shared" si="35"/>
        <v>19081.495068584678</v>
      </c>
      <c r="F299" s="1">
        <f t="shared" si="36"/>
        <v>1670.9535341291082</v>
      </c>
      <c r="G299" s="1">
        <f t="shared" si="34"/>
        <v>0</v>
      </c>
      <c r="H299" s="3">
        <f t="shared" si="37"/>
        <v>63.604983561948927</v>
      </c>
      <c r="I299" s="18">
        <f t="shared" si="38"/>
        <v>1607.3485505671592</v>
      </c>
      <c r="J299" s="3">
        <f t="shared" si="39"/>
        <v>17474.146518017518</v>
      </c>
      <c r="K299" s="26">
        <f t="shared" ca="1" si="40"/>
        <v>58</v>
      </c>
    </row>
    <row r="300" spans="3:11" x14ac:dyDescent="0.3">
      <c r="C300" s="6">
        <v>283</v>
      </c>
      <c r="D300" s="17">
        <f t="shared" ca="1" si="41"/>
        <v>52657</v>
      </c>
      <c r="E300" s="3">
        <f t="shared" si="35"/>
        <v>17474.146518017518</v>
      </c>
      <c r="F300" s="1">
        <f t="shared" si="36"/>
        <v>1670.9535341291082</v>
      </c>
      <c r="G300" s="1">
        <f t="shared" si="34"/>
        <v>0</v>
      </c>
      <c r="H300" s="3">
        <f t="shared" si="37"/>
        <v>58.247155060058397</v>
      </c>
      <c r="I300" s="18">
        <f t="shared" si="38"/>
        <v>1612.7063790690497</v>
      </c>
      <c r="J300" s="3">
        <f t="shared" si="39"/>
        <v>15861.440138948468</v>
      </c>
      <c r="K300" s="26">
        <f t="shared" ca="1" si="40"/>
        <v>58</v>
      </c>
    </row>
    <row r="301" spans="3:11" x14ac:dyDescent="0.3">
      <c r="C301" s="6">
        <v>284</v>
      </c>
      <c r="D301" s="17">
        <f t="shared" ca="1" si="41"/>
        <v>52688</v>
      </c>
      <c r="E301" s="3">
        <f t="shared" si="35"/>
        <v>15861.440138948468</v>
      </c>
      <c r="F301" s="1">
        <f t="shared" si="36"/>
        <v>1670.9535341291082</v>
      </c>
      <c r="G301" s="1">
        <f t="shared" si="34"/>
        <v>0</v>
      </c>
      <c r="H301" s="3">
        <f t="shared" si="37"/>
        <v>52.871467129828233</v>
      </c>
      <c r="I301" s="18">
        <f t="shared" si="38"/>
        <v>1618.08206699928</v>
      </c>
      <c r="J301" s="3">
        <f t="shared" si="39"/>
        <v>14243.358071949187</v>
      </c>
      <c r="K301" s="26">
        <f t="shared" ca="1" si="40"/>
        <v>58</v>
      </c>
    </row>
    <row r="302" spans="3:11" x14ac:dyDescent="0.3">
      <c r="C302" s="6">
        <v>285</v>
      </c>
      <c r="D302" s="17">
        <f t="shared" ca="1" si="41"/>
        <v>52718</v>
      </c>
      <c r="E302" s="3">
        <f t="shared" si="35"/>
        <v>14243.358071949187</v>
      </c>
      <c r="F302" s="1">
        <f t="shared" si="36"/>
        <v>1670.9535341291082</v>
      </c>
      <c r="G302" s="1">
        <f t="shared" si="34"/>
        <v>0</v>
      </c>
      <c r="H302" s="3">
        <f t="shared" si="37"/>
        <v>47.477860239830626</v>
      </c>
      <c r="I302" s="18">
        <f t="shared" si="38"/>
        <v>1623.4756738892777</v>
      </c>
      <c r="J302" s="3">
        <f t="shared" si="39"/>
        <v>12619.88239805991</v>
      </c>
      <c r="K302" s="26">
        <f t="shared" ca="1" si="40"/>
        <v>59</v>
      </c>
    </row>
    <row r="303" spans="3:11" x14ac:dyDescent="0.3">
      <c r="C303" s="6">
        <v>286</v>
      </c>
      <c r="D303" s="17">
        <f t="shared" ca="1" si="41"/>
        <v>52749</v>
      </c>
      <c r="E303" s="3">
        <f t="shared" si="35"/>
        <v>12619.88239805991</v>
      </c>
      <c r="F303" s="1">
        <f t="shared" si="36"/>
        <v>1670.9535341291082</v>
      </c>
      <c r="G303" s="1">
        <f t="shared" si="34"/>
        <v>0</v>
      </c>
      <c r="H303" s="3">
        <f t="shared" si="37"/>
        <v>42.066274660199703</v>
      </c>
      <c r="I303" s="18">
        <f t="shared" si="38"/>
        <v>1628.8872594689085</v>
      </c>
      <c r="J303" s="3">
        <f t="shared" si="39"/>
        <v>10990.995138591001</v>
      </c>
      <c r="K303" s="26">
        <f t="shared" ca="1" si="40"/>
        <v>59</v>
      </c>
    </row>
    <row r="304" spans="3:11" x14ac:dyDescent="0.3">
      <c r="C304" s="6">
        <v>287</v>
      </c>
      <c r="D304" s="17">
        <f t="shared" ca="1" si="41"/>
        <v>52779</v>
      </c>
      <c r="E304" s="3">
        <f t="shared" si="35"/>
        <v>10990.995138591001</v>
      </c>
      <c r="F304" s="1">
        <f t="shared" si="36"/>
        <v>1670.9535341291082</v>
      </c>
      <c r="G304" s="1">
        <f t="shared" si="34"/>
        <v>0</v>
      </c>
      <c r="H304" s="3">
        <f t="shared" si="37"/>
        <v>36.636650461970007</v>
      </c>
      <c r="I304" s="18">
        <f t="shared" si="38"/>
        <v>1634.3168836671382</v>
      </c>
      <c r="J304" s="3">
        <f t="shared" si="39"/>
        <v>9356.6782549238633</v>
      </c>
      <c r="K304" s="26">
        <f t="shared" ca="1" si="40"/>
        <v>59</v>
      </c>
    </row>
    <row r="305" spans="3:11" x14ac:dyDescent="0.3">
      <c r="C305" s="6">
        <v>288</v>
      </c>
      <c r="D305" s="17">
        <f t="shared" ca="1" si="41"/>
        <v>52810</v>
      </c>
      <c r="E305" s="3">
        <f t="shared" si="35"/>
        <v>9356.6782549238633</v>
      </c>
      <c r="F305" s="1">
        <f t="shared" si="36"/>
        <v>1670.9535341291082</v>
      </c>
      <c r="G305" s="1">
        <f t="shared" si="34"/>
        <v>0</v>
      </c>
      <c r="H305" s="3">
        <f t="shared" si="37"/>
        <v>31.188927516412878</v>
      </c>
      <c r="I305" s="18">
        <f t="shared" si="38"/>
        <v>1639.7646066126954</v>
      </c>
      <c r="J305" s="3">
        <f t="shared" si="39"/>
        <v>7716.9136483111679</v>
      </c>
      <c r="K305" s="26">
        <f t="shared" ca="1" si="40"/>
        <v>59</v>
      </c>
    </row>
    <row r="306" spans="3:11" x14ac:dyDescent="0.3">
      <c r="C306" s="6">
        <v>289</v>
      </c>
      <c r="D306" s="17">
        <f t="shared" ca="1" si="41"/>
        <v>52841</v>
      </c>
      <c r="E306" s="3">
        <f t="shared" si="35"/>
        <v>7716.9136483111679</v>
      </c>
      <c r="F306" s="1">
        <f t="shared" si="36"/>
        <v>1670.9535341291082</v>
      </c>
      <c r="G306" s="1">
        <f t="shared" si="34"/>
        <v>0</v>
      </c>
      <c r="H306" s="3">
        <f t="shared" si="37"/>
        <v>25.72304549437056</v>
      </c>
      <c r="I306" s="18">
        <f t="shared" si="38"/>
        <v>1645.2304886347376</v>
      </c>
      <c r="J306" s="3">
        <f t="shared" si="39"/>
        <v>6071.6831596764305</v>
      </c>
      <c r="K306" s="26">
        <f t="shared" ca="1" si="40"/>
        <v>59</v>
      </c>
    </row>
    <row r="307" spans="3:11" x14ac:dyDescent="0.3">
      <c r="C307" s="6">
        <v>290</v>
      </c>
      <c r="D307" s="17">
        <f t="shared" ca="1" si="41"/>
        <v>52871</v>
      </c>
      <c r="E307" s="3">
        <f t="shared" si="35"/>
        <v>6071.6831596764305</v>
      </c>
      <c r="F307" s="1">
        <f t="shared" si="36"/>
        <v>1670.9535341291082</v>
      </c>
      <c r="G307" s="1">
        <f t="shared" si="34"/>
        <v>0</v>
      </c>
      <c r="H307" s="3">
        <f t="shared" si="37"/>
        <v>20.238943865588102</v>
      </c>
      <c r="I307" s="18">
        <f t="shared" si="38"/>
        <v>1650.7145902635202</v>
      </c>
      <c r="J307" s="3">
        <f t="shared" si="39"/>
        <v>4420.9685694129103</v>
      </c>
      <c r="K307" s="26">
        <f t="shared" ca="1" si="40"/>
        <v>59</v>
      </c>
    </row>
    <row r="308" spans="3:11" x14ac:dyDescent="0.3">
      <c r="C308" s="6">
        <v>291</v>
      </c>
      <c r="D308" s="17">
        <f t="shared" ca="1" si="41"/>
        <v>52902</v>
      </c>
      <c r="E308" s="3">
        <f t="shared" si="35"/>
        <v>4420.9685694129103</v>
      </c>
      <c r="F308" s="1">
        <f t="shared" si="36"/>
        <v>1670.9535341291082</v>
      </c>
      <c r="G308" s="1">
        <f t="shared" si="34"/>
        <v>0</v>
      </c>
      <c r="H308" s="3">
        <f t="shared" si="37"/>
        <v>14.736561898043036</v>
      </c>
      <c r="I308" s="18">
        <f t="shared" si="38"/>
        <v>1656.2169722310653</v>
      </c>
      <c r="J308" s="3">
        <f t="shared" si="39"/>
        <v>2764.7515971818448</v>
      </c>
      <c r="K308" s="26">
        <f t="shared" ca="1" si="40"/>
        <v>59</v>
      </c>
    </row>
    <row r="309" spans="3:11" x14ac:dyDescent="0.3">
      <c r="C309" s="6">
        <v>292</v>
      </c>
      <c r="D309" s="17">
        <f t="shared" ca="1" si="41"/>
        <v>52932</v>
      </c>
      <c r="E309" s="3">
        <f t="shared" si="35"/>
        <v>2764.7515971818448</v>
      </c>
      <c r="F309" s="1">
        <f t="shared" si="36"/>
        <v>1670.9535341291082</v>
      </c>
      <c r="G309" s="1">
        <f t="shared" si="34"/>
        <v>0</v>
      </c>
      <c r="H309" s="3">
        <f t="shared" si="37"/>
        <v>9.2158386572728173</v>
      </c>
      <c r="I309" s="18">
        <f t="shared" si="38"/>
        <v>1661.7376954718354</v>
      </c>
      <c r="J309" s="3">
        <f t="shared" si="39"/>
        <v>1103.0139017100093</v>
      </c>
      <c r="K309" s="26">
        <f t="shared" ca="1" si="40"/>
        <v>59</v>
      </c>
    </row>
    <row r="310" spans="3:11" x14ac:dyDescent="0.3">
      <c r="C310" s="6">
        <v>293</v>
      </c>
      <c r="D310" s="17">
        <f t="shared" ca="1" si="41"/>
        <v>52963</v>
      </c>
      <c r="E310" s="3">
        <f t="shared" si="35"/>
        <v>1103.0139017100093</v>
      </c>
      <c r="F310" s="1">
        <f t="shared" si="36"/>
        <v>1106.6906147157094</v>
      </c>
      <c r="G310" s="1">
        <f t="shared" si="34"/>
        <v>0</v>
      </c>
      <c r="H310" s="3">
        <f t="shared" si="37"/>
        <v>3.6767130057000315</v>
      </c>
      <c r="I310" s="18">
        <f t="shared" si="38"/>
        <v>1103.0139017100093</v>
      </c>
      <c r="J310" s="3">
        <f t="shared" si="39"/>
        <v>0</v>
      </c>
      <c r="K310" s="26">
        <f t="shared" ca="1" si="40"/>
        <v>59</v>
      </c>
    </row>
    <row r="311" spans="3:11" x14ac:dyDescent="0.3">
      <c r="C311" s="6">
        <v>294</v>
      </c>
      <c r="D311" s="17">
        <f t="shared" ca="1" si="41"/>
        <v>52994</v>
      </c>
      <c r="E311" s="3">
        <f t="shared" si="35"/>
        <v>0</v>
      </c>
      <c r="F311" s="1">
        <f t="shared" si="36"/>
        <v>0</v>
      </c>
      <c r="G311" s="1">
        <f t="shared" si="34"/>
        <v>0</v>
      </c>
      <c r="H311" s="3">
        <f t="shared" si="37"/>
        <v>0</v>
      </c>
      <c r="I311" s="18">
        <f t="shared" si="38"/>
        <v>0</v>
      </c>
      <c r="J311" s="3">
        <f t="shared" si="39"/>
        <v>0</v>
      </c>
      <c r="K311" s="26">
        <f t="shared" ca="1" si="40"/>
        <v>59</v>
      </c>
    </row>
    <row r="312" spans="3:11" x14ac:dyDescent="0.3">
      <c r="C312" s="6">
        <v>295</v>
      </c>
      <c r="D312" s="17">
        <f t="shared" ca="1" si="41"/>
        <v>53022</v>
      </c>
      <c r="E312" s="3">
        <f t="shared" si="35"/>
        <v>0</v>
      </c>
      <c r="F312" s="1">
        <f t="shared" si="36"/>
        <v>0</v>
      </c>
      <c r="G312" s="1">
        <f t="shared" si="34"/>
        <v>0</v>
      </c>
      <c r="H312" s="3">
        <f t="shared" si="37"/>
        <v>0</v>
      </c>
      <c r="I312" s="18">
        <f t="shared" si="38"/>
        <v>0</v>
      </c>
      <c r="J312" s="3">
        <f t="shared" si="39"/>
        <v>0</v>
      </c>
      <c r="K312" s="26">
        <f t="shared" ca="1" si="40"/>
        <v>59</v>
      </c>
    </row>
    <row r="313" spans="3:11" x14ac:dyDescent="0.3">
      <c r="C313" s="6">
        <v>296</v>
      </c>
      <c r="D313" s="17">
        <f t="shared" ca="1" si="41"/>
        <v>53053</v>
      </c>
      <c r="E313" s="3">
        <f t="shared" si="35"/>
        <v>0</v>
      </c>
      <c r="F313" s="1">
        <f t="shared" si="36"/>
        <v>0</v>
      </c>
      <c r="G313" s="1">
        <f t="shared" si="34"/>
        <v>0</v>
      </c>
      <c r="H313" s="3">
        <f t="shared" si="37"/>
        <v>0</v>
      </c>
      <c r="I313" s="18">
        <f t="shared" si="38"/>
        <v>0</v>
      </c>
      <c r="J313" s="3">
        <f t="shared" si="39"/>
        <v>0</v>
      </c>
      <c r="K313" s="26">
        <f t="shared" ca="1" si="40"/>
        <v>59</v>
      </c>
    </row>
    <row r="314" spans="3:11" x14ac:dyDescent="0.3">
      <c r="C314" s="6">
        <v>297</v>
      </c>
      <c r="D314" s="17">
        <f t="shared" ca="1" si="41"/>
        <v>53083</v>
      </c>
      <c r="E314" s="3">
        <f t="shared" si="35"/>
        <v>0</v>
      </c>
      <c r="F314" s="1">
        <f t="shared" si="36"/>
        <v>0</v>
      </c>
      <c r="G314" s="1">
        <f t="shared" si="34"/>
        <v>0</v>
      </c>
      <c r="H314" s="3">
        <f t="shared" si="37"/>
        <v>0</v>
      </c>
      <c r="I314" s="18">
        <f t="shared" si="38"/>
        <v>0</v>
      </c>
      <c r="J314" s="3">
        <f t="shared" si="39"/>
        <v>0</v>
      </c>
      <c r="K314" s="26">
        <f t="shared" ca="1" si="40"/>
        <v>60</v>
      </c>
    </row>
    <row r="315" spans="3:11" x14ac:dyDescent="0.3">
      <c r="C315" s="6">
        <v>298</v>
      </c>
      <c r="D315" s="17">
        <f t="shared" ca="1" si="41"/>
        <v>53114</v>
      </c>
      <c r="E315" s="3">
        <f t="shared" si="35"/>
        <v>0</v>
      </c>
      <c r="F315" s="1">
        <f t="shared" si="36"/>
        <v>0</v>
      </c>
      <c r="G315" s="1">
        <f t="shared" si="34"/>
        <v>0</v>
      </c>
      <c r="H315" s="3">
        <f t="shared" si="37"/>
        <v>0</v>
      </c>
      <c r="I315" s="18">
        <f t="shared" si="38"/>
        <v>0</v>
      </c>
      <c r="J315" s="3">
        <f t="shared" si="39"/>
        <v>0</v>
      </c>
      <c r="K315" s="26">
        <f t="shared" ca="1" si="40"/>
        <v>60</v>
      </c>
    </row>
    <row r="316" spans="3:11" x14ac:dyDescent="0.3">
      <c r="C316" s="6">
        <v>299</v>
      </c>
      <c r="D316" s="17">
        <f t="shared" ca="1" si="41"/>
        <v>53144</v>
      </c>
      <c r="E316" s="3">
        <f t="shared" si="35"/>
        <v>0</v>
      </c>
      <c r="F316" s="1">
        <f t="shared" si="36"/>
        <v>0</v>
      </c>
      <c r="G316" s="1">
        <f t="shared" si="34"/>
        <v>0</v>
      </c>
      <c r="H316" s="3">
        <f t="shared" si="37"/>
        <v>0</v>
      </c>
      <c r="I316" s="18">
        <f t="shared" si="38"/>
        <v>0</v>
      </c>
      <c r="J316" s="3">
        <f t="shared" si="39"/>
        <v>0</v>
      </c>
      <c r="K316" s="26">
        <f t="shared" ca="1" si="40"/>
        <v>60</v>
      </c>
    </row>
    <row r="317" spans="3:11" x14ac:dyDescent="0.3">
      <c r="C317" s="6">
        <v>300</v>
      </c>
      <c r="D317" s="17">
        <f t="shared" ca="1" si="41"/>
        <v>53175</v>
      </c>
      <c r="E317" s="3">
        <f t="shared" si="35"/>
        <v>0</v>
      </c>
      <c r="F317" s="1">
        <f t="shared" si="36"/>
        <v>0</v>
      </c>
      <c r="G317" s="1">
        <f t="shared" si="34"/>
        <v>0</v>
      </c>
      <c r="H317" s="3">
        <f t="shared" si="37"/>
        <v>0</v>
      </c>
      <c r="I317" s="18">
        <f t="shared" si="38"/>
        <v>0</v>
      </c>
      <c r="J317" s="3">
        <f t="shared" si="39"/>
        <v>0</v>
      </c>
      <c r="K317" s="26">
        <f t="shared" ca="1" si="40"/>
        <v>60</v>
      </c>
    </row>
    <row r="318" spans="3:11" x14ac:dyDescent="0.3">
      <c r="C318" s="6">
        <v>301</v>
      </c>
      <c r="D318" s="17">
        <f t="shared" ca="1" si="41"/>
        <v>53206</v>
      </c>
      <c r="E318" s="3">
        <f t="shared" si="35"/>
        <v>0</v>
      </c>
      <c r="F318" s="1">
        <f t="shared" si="36"/>
        <v>0</v>
      </c>
      <c r="G318" s="1">
        <f t="shared" si="34"/>
        <v>0</v>
      </c>
      <c r="H318" s="3">
        <f t="shared" si="37"/>
        <v>0</v>
      </c>
      <c r="I318" s="18">
        <f t="shared" si="38"/>
        <v>0</v>
      </c>
      <c r="J318" s="3">
        <f t="shared" si="39"/>
        <v>0</v>
      </c>
      <c r="K318" s="26">
        <f t="shared" ca="1" si="40"/>
        <v>60</v>
      </c>
    </row>
    <row r="319" spans="3:11" x14ac:dyDescent="0.3">
      <c r="C319" s="6">
        <v>302</v>
      </c>
      <c r="D319" s="17">
        <f t="shared" ca="1" si="41"/>
        <v>53236</v>
      </c>
      <c r="E319" s="3">
        <f t="shared" si="35"/>
        <v>0</v>
      </c>
      <c r="F319" s="1">
        <f t="shared" si="36"/>
        <v>0</v>
      </c>
      <c r="G319" s="1">
        <f t="shared" si="34"/>
        <v>0</v>
      </c>
      <c r="H319" s="3">
        <f t="shared" si="37"/>
        <v>0</v>
      </c>
      <c r="I319" s="18">
        <f t="shared" si="38"/>
        <v>0</v>
      </c>
      <c r="J319" s="3">
        <f t="shared" si="39"/>
        <v>0</v>
      </c>
      <c r="K319" s="26">
        <f t="shared" ca="1" si="40"/>
        <v>60</v>
      </c>
    </row>
    <row r="320" spans="3:11" x14ac:dyDescent="0.3">
      <c r="C320" s="6">
        <v>303</v>
      </c>
      <c r="D320" s="17">
        <f t="shared" ca="1" si="41"/>
        <v>53267</v>
      </c>
      <c r="E320" s="3">
        <f t="shared" si="35"/>
        <v>0</v>
      </c>
      <c r="F320" s="1">
        <f t="shared" si="36"/>
        <v>0</v>
      </c>
      <c r="G320" s="1">
        <f t="shared" si="34"/>
        <v>0</v>
      </c>
      <c r="H320" s="3">
        <f t="shared" si="37"/>
        <v>0</v>
      </c>
      <c r="I320" s="18">
        <f t="shared" si="38"/>
        <v>0</v>
      </c>
      <c r="J320" s="3">
        <f t="shared" si="39"/>
        <v>0</v>
      </c>
      <c r="K320" s="26">
        <f t="shared" ca="1" si="40"/>
        <v>60</v>
      </c>
    </row>
    <row r="321" spans="3:11" x14ac:dyDescent="0.3">
      <c r="C321" s="6">
        <v>304</v>
      </c>
      <c r="D321" s="17">
        <f t="shared" ca="1" si="41"/>
        <v>53297</v>
      </c>
      <c r="E321" s="3">
        <f t="shared" si="35"/>
        <v>0</v>
      </c>
      <c r="F321" s="1">
        <f t="shared" si="36"/>
        <v>0</v>
      </c>
      <c r="G321" s="1">
        <f t="shared" ref="G321:G377" si="42">IF(E321&gt;$B$12,$B$14,0)</f>
        <v>0</v>
      </c>
      <c r="H321" s="3">
        <f t="shared" si="37"/>
        <v>0</v>
      </c>
      <c r="I321" s="18">
        <f t="shared" si="38"/>
        <v>0</v>
      </c>
      <c r="J321" s="3">
        <f t="shared" si="39"/>
        <v>0</v>
      </c>
      <c r="K321" s="26">
        <f t="shared" ca="1" si="40"/>
        <v>60</v>
      </c>
    </row>
    <row r="322" spans="3:11" x14ac:dyDescent="0.3">
      <c r="C322" s="6">
        <v>305</v>
      </c>
      <c r="D322" s="17">
        <f t="shared" ca="1" si="41"/>
        <v>53328</v>
      </c>
      <c r="E322" s="3">
        <f t="shared" si="35"/>
        <v>0</v>
      </c>
      <c r="F322" s="1">
        <f t="shared" si="36"/>
        <v>0</v>
      </c>
      <c r="G322" s="1">
        <f t="shared" si="42"/>
        <v>0</v>
      </c>
      <c r="H322" s="3">
        <f t="shared" si="37"/>
        <v>0</v>
      </c>
      <c r="I322" s="18">
        <f t="shared" si="38"/>
        <v>0</v>
      </c>
      <c r="J322" s="3">
        <f t="shared" si="39"/>
        <v>0</v>
      </c>
      <c r="K322" s="26">
        <f t="shared" ca="1" si="40"/>
        <v>60</v>
      </c>
    </row>
    <row r="323" spans="3:11" x14ac:dyDescent="0.3">
      <c r="C323" s="6">
        <v>306</v>
      </c>
      <c r="D323" s="17">
        <f t="shared" ca="1" si="41"/>
        <v>53359</v>
      </c>
      <c r="E323" s="3">
        <f t="shared" si="35"/>
        <v>0</v>
      </c>
      <c r="F323" s="1">
        <f t="shared" si="36"/>
        <v>0</v>
      </c>
      <c r="G323" s="1">
        <f t="shared" si="42"/>
        <v>0</v>
      </c>
      <c r="H323" s="3">
        <f t="shared" si="37"/>
        <v>0</v>
      </c>
      <c r="I323" s="18">
        <f t="shared" si="38"/>
        <v>0</v>
      </c>
      <c r="J323" s="3">
        <f t="shared" si="39"/>
        <v>0</v>
      </c>
      <c r="K323" s="26">
        <f t="shared" ca="1" si="40"/>
        <v>60</v>
      </c>
    </row>
    <row r="324" spans="3:11" x14ac:dyDescent="0.3">
      <c r="C324" s="6">
        <v>307</v>
      </c>
      <c r="D324" s="17">
        <f t="shared" ca="1" si="41"/>
        <v>53387</v>
      </c>
      <c r="E324" s="3">
        <f t="shared" si="35"/>
        <v>0</v>
      </c>
      <c r="F324" s="1">
        <f t="shared" si="36"/>
        <v>0</v>
      </c>
      <c r="G324" s="1">
        <f t="shared" si="42"/>
        <v>0</v>
      </c>
      <c r="H324" s="3">
        <f t="shared" si="37"/>
        <v>0</v>
      </c>
      <c r="I324" s="18">
        <f t="shared" si="38"/>
        <v>0</v>
      </c>
      <c r="J324" s="3">
        <f t="shared" si="39"/>
        <v>0</v>
      </c>
      <c r="K324" s="26">
        <f t="shared" ca="1" si="40"/>
        <v>60</v>
      </c>
    </row>
    <row r="325" spans="3:11" x14ac:dyDescent="0.3">
      <c r="C325" s="6">
        <v>308</v>
      </c>
      <c r="D325" s="17">
        <f t="shared" ca="1" si="41"/>
        <v>53418</v>
      </c>
      <c r="E325" s="3">
        <f t="shared" si="35"/>
        <v>0</v>
      </c>
      <c r="F325" s="1">
        <f t="shared" si="36"/>
        <v>0</v>
      </c>
      <c r="G325" s="1">
        <f t="shared" si="42"/>
        <v>0</v>
      </c>
      <c r="H325" s="3">
        <f t="shared" si="37"/>
        <v>0</v>
      </c>
      <c r="I325" s="18">
        <f t="shared" si="38"/>
        <v>0</v>
      </c>
      <c r="J325" s="3">
        <f t="shared" si="39"/>
        <v>0</v>
      </c>
      <c r="K325" s="26">
        <f t="shared" ca="1" si="40"/>
        <v>60</v>
      </c>
    </row>
    <row r="326" spans="3:11" x14ac:dyDescent="0.3">
      <c r="C326" s="6">
        <v>309</v>
      </c>
      <c r="D326" s="17">
        <f t="shared" ca="1" si="41"/>
        <v>53448</v>
      </c>
      <c r="E326" s="3">
        <f t="shared" si="35"/>
        <v>0</v>
      </c>
      <c r="F326" s="1">
        <f t="shared" si="36"/>
        <v>0</v>
      </c>
      <c r="G326" s="1">
        <f t="shared" si="42"/>
        <v>0</v>
      </c>
      <c r="H326" s="3">
        <f t="shared" si="37"/>
        <v>0</v>
      </c>
      <c r="I326" s="18">
        <f t="shared" si="38"/>
        <v>0</v>
      </c>
      <c r="J326" s="3">
        <f t="shared" si="39"/>
        <v>0</v>
      </c>
      <c r="K326" s="26">
        <f t="shared" ca="1" si="40"/>
        <v>60</v>
      </c>
    </row>
    <row r="327" spans="3:11" x14ac:dyDescent="0.3">
      <c r="C327" s="6">
        <v>310</v>
      </c>
      <c r="D327" s="17">
        <f t="shared" ca="1" si="41"/>
        <v>53479</v>
      </c>
      <c r="E327" s="3">
        <f t="shared" si="35"/>
        <v>0</v>
      </c>
      <c r="F327" s="1">
        <f t="shared" si="36"/>
        <v>0</v>
      </c>
      <c r="G327" s="1">
        <f t="shared" si="42"/>
        <v>0</v>
      </c>
      <c r="H327" s="3">
        <f t="shared" si="37"/>
        <v>0</v>
      </c>
      <c r="I327" s="18">
        <f t="shared" si="38"/>
        <v>0</v>
      </c>
      <c r="J327" s="3">
        <f t="shared" si="39"/>
        <v>0</v>
      </c>
      <c r="K327" s="26">
        <f t="shared" ca="1" si="40"/>
        <v>61</v>
      </c>
    </row>
    <row r="328" spans="3:11" x14ac:dyDescent="0.3">
      <c r="C328" s="6">
        <v>311</v>
      </c>
      <c r="D328" s="17">
        <f t="shared" ca="1" si="41"/>
        <v>53509</v>
      </c>
      <c r="E328" s="3">
        <f t="shared" si="35"/>
        <v>0</v>
      </c>
      <c r="F328" s="1">
        <f t="shared" si="36"/>
        <v>0</v>
      </c>
      <c r="G328" s="1">
        <f t="shared" si="42"/>
        <v>0</v>
      </c>
      <c r="H328" s="3">
        <f t="shared" si="37"/>
        <v>0</v>
      </c>
      <c r="I328" s="18">
        <f t="shared" si="38"/>
        <v>0</v>
      </c>
      <c r="J328" s="3">
        <f t="shared" si="39"/>
        <v>0</v>
      </c>
      <c r="K328" s="26">
        <f t="shared" ca="1" si="40"/>
        <v>61</v>
      </c>
    </row>
    <row r="329" spans="3:11" x14ac:dyDescent="0.3">
      <c r="C329" s="6">
        <v>312</v>
      </c>
      <c r="D329" s="17">
        <f t="shared" ca="1" si="41"/>
        <v>53540</v>
      </c>
      <c r="E329" s="3">
        <f t="shared" si="35"/>
        <v>0</v>
      </c>
      <c r="F329" s="1">
        <f t="shared" si="36"/>
        <v>0</v>
      </c>
      <c r="G329" s="1">
        <f t="shared" si="42"/>
        <v>0</v>
      </c>
      <c r="H329" s="3">
        <f t="shared" si="37"/>
        <v>0</v>
      </c>
      <c r="I329" s="18">
        <f t="shared" si="38"/>
        <v>0</v>
      </c>
      <c r="J329" s="3">
        <f t="shared" si="39"/>
        <v>0</v>
      </c>
      <c r="K329" s="26">
        <f t="shared" ca="1" si="40"/>
        <v>61</v>
      </c>
    </row>
    <row r="330" spans="3:11" x14ac:dyDescent="0.3">
      <c r="C330" s="6">
        <v>313</v>
      </c>
      <c r="D330" s="17">
        <f t="shared" ca="1" si="41"/>
        <v>53571</v>
      </c>
      <c r="E330" s="3">
        <f t="shared" si="35"/>
        <v>0</v>
      </c>
      <c r="F330" s="1">
        <f t="shared" si="36"/>
        <v>0</v>
      </c>
      <c r="G330" s="1">
        <f t="shared" si="42"/>
        <v>0</v>
      </c>
      <c r="H330" s="3">
        <f t="shared" si="37"/>
        <v>0</v>
      </c>
      <c r="I330" s="18">
        <f t="shared" si="38"/>
        <v>0</v>
      </c>
      <c r="J330" s="3">
        <f t="shared" si="39"/>
        <v>0</v>
      </c>
      <c r="K330" s="26">
        <f t="shared" ca="1" si="40"/>
        <v>61</v>
      </c>
    </row>
    <row r="331" spans="3:11" x14ac:dyDescent="0.3">
      <c r="C331" s="6">
        <v>314</v>
      </c>
      <c r="D331" s="17">
        <f t="shared" ca="1" si="41"/>
        <v>53601</v>
      </c>
      <c r="E331" s="3">
        <f t="shared" si="35"/>
        <v>0</v>
      </c>
      <c r="F331" s="1">
        <f t="shared" si="36"/>
        <v>0</v>
      </c>
      <c r="G331" s="1">
        <f t="shared" si="42"/>
        <v>0</v>
      </c>
      <c r="H331" s="3">
        <f t="shared" si="37"/>
        <v>0</v>
      </c>
      <c r="I331" s="18">
        <f t="shared" si="38"/>
        <v>0</v>
      </c>
      <c r="J331" s="3">
        <f t="shared" si="39"/>
        <v>0</v>
      </c>
      <c r="K331" s="26">
        <f t="shared" ca="1" si="40"/>
        <v>61</v>
      </c>
    </row>
    <row r="332" spans="3:11" x14ac:dyDescent="0.3">
      <c r="C332" s="6">
        <v>315</v>
      </c>
      <c r="D332" s="17">
        <f t="shared" ca="1" si="41"/>
        <v>53632</v>
      </c>
      <c r="E332" s="3">
        <f t="shared" si="35"/>
        <v>0</v>
      </c>
      <c r="F332" s="1">
        <f t="shared" si="36"/>
        <v>0</v>
      </c>
      <c r="G332" s="1">
        <f t="shared" si="42"/>
        <v>0</v>
      </c>
      <c r="H332" s="3">
        <f t="shared" si="37"/>
        <v>0</v>
      </c>
      <c r="I332" s="18">
        <f t="shared" si="38"/>
        <v>0</v>
      </c>
      <c r="J332" s="3">
        <f t="shared" si="39"/>
        <v>0</v>
      </c>
      <c r="K332" s="26">
        <f t="shared" ca="1" si="40"/>
        <v>61</v>
      </c>
    </row>
    <row r="333" spans="3:11" x14ac:dyDescent="0.3">
      <c r="C333" s="6">
        <v>316</v>
      </c>
      <c r="D333" s="17">
        <f t="shared" ca="1" si="41"/>
        <v>53662</v>
      </c>
      <c r="E333" s="3">
        <f t="shared" si="35"/>
        <v>0</v>
      </c>
      <c r="F333" s="1">
        <f t="shared" si="36"/>
        <v>0</v>
      </c>
      <c r="G333" s="1">
        <f t="shared" si="42"/>
        <v>0</v>
      </c>
      <c r="H333" s="3">
        <f t="shared" si="37"/>
        <v>0</v>
      </c>
      <c r="I333" s="18">
        <f t="shared" si="38"/>
        <v>0</v>
      </c>
      <c r="J333" s="3">
        <f t="shared" si="39"/>
        <v>0</v>
      </c>
      <c r="K333" s="26">
        <f t="shared" ca="1" si="40"/>
        <v>61</v>
      </c>
    </row>
    <row r="334" spans="3:11" x14ac:dyDescent="0.3">
      <c r="C334" s="6">
        <v>317</v>
      </c>
      <c r="D334" s="17">
        <f t="shared" ca="1" si="41"/>
        <v>53693</v>
      </c>
      <c r="E334" s="3">
        <f t="shared" si="35"/>
        <v>0</v>
      </c>
      <c r="F334" s="1">
        <f t="shared" si="36"/>
        <v>0</v>
      </c>
      <c r="G334" s="1">
        <f t="shared" si="42"/>
        <v>0</v>
      </c>
      <c r="H334" s="3">
        <f t="shared" si="37"/>
        <v>0</v>
      </c>
      <c r="I334" s="18">
        <f t="shared" si="38"/>
        <v>0</v>
      </c>
      <c r="J334" s="3">
        <f t="shared" si="39"/>
        <v>0</v>
      </c>
      <c r="K334" s="26">
        <f t="shared" ca="1" si="40"/>
        <v>61</v>
      </c>
    </row>
    <row r="335" spans="3:11" x14ac:dyDescent="0.3">
      <c r="C335" s="6">
        <v>318</v>
      </c>
      <c r="D335" s="17">
        <f t="shared" ca="1" si="41"/>
        <v>53724</v>
      </c>
      <c r="E335" s="3">
        <f t="shared" si="35"/>
        <v>0</v>
      </c>
      <c r="F335" s="1">
        <f t="shared" si="36"/>
        <v>0</v>
      </c>
      <c r="G335" s="1">
        <f t="shared" si="42"/>
        <v>0</v>
      </c>
      <c r="H335" s="3">
        <f t="shared" si="37"/>
        <v>0</v>
      </c>
      <c r="I335" s="18">
        <f t="shared" si="38"/>
        <v>0</v>
      </c>
      <c r="J335" s="3">
        <f t="shared" si="39"/>
        <v>0</v>
      </c>
      <c r="K335" s="26">
        <f t="shared" ca="1" si="40"/>
        <v>61</v>
      </c>
    </row>
    <row r="336" spans="3:11" x14ac:dyDescent="0.3">
      <c r="C336" s="6">
        <v>319</v>
      </c>
      <c r="D336" s="17">
        <f t="shared" ca="1" si="41"/>
        <v>53752</v>
      </c>
      <c r="E336" s="3">
        <f t="shared" si="35"/>
        <v>0</v>
      </c>
      <c r="F336" s="1">
        <f t="shared" si="36"/>
        <v>0</v>
      </c>
      <c r="G336" s="1">
        <f t="shared" si="42"/>
        <v>0</v>
      </c>
      <c r="H336" s="3">
        <f t="shared" si="37"/>
        <v>0</v>
      </c>
      <c r="I336" s="18">
        <f t="shared" si="38"/>
        <v>0</v>
      </c>
      <c r="J336" s="3">
        <f t="shared" si="39"/>
        <v>0</v>
      </c>
      <c r="K336" s="26">
        <f t="shared" ca="1" si="40"/>
        <v>61</v>
      </c>
    </row>
    <row r="337" spans="3:11" x14ac:dyDescent="0.3">
      <c r="C337" s="6">
        <v>320</v>
      </c>
      <c r="D337" s="17">
        <f t="shared" ca="1" si="41"/>
        <v>53783</v>
      </c>
      <c r="E337" s="3">
        <f t="shared" si="35"/>
        <v>0</v>
      </c>
      <c r="F337" s="1">
        <f t="shared" si="36"/>
        <v>0</v>
      </c>
      <c r="G337" s="1">
        <f t="shared" si="42"/>
        <v>0</v>
      </c>
      <c r="H337" s="3">
        <f t="shared" si="37"/>
        <v>0</v>
      </c>
      <c r="I337" s="18">
        <f t="shared" si="38"/>
        <v>0</v>
      </c>
      <c r="J337" s="3">
        <f t="shared" si="39"/>
        <v>0</v>
      </c>
      <c r="K337" s="26">
        <f t="shared" ca="1" si="40"/>
        <v>61</v>
      </c>
    </row>
    <row r="338" spans="3:11" x14ac:dyDescent="0.3">
      <c r="C338" s="6">
        <v>321</v>
      </c>
      <c r="D338" s="17">
        <f t="shared" ca="1" si="41"/>
        <v>53813</v>
      </c>
      <c r="E338" s="3">
        <f t="shared" si="35"/>
        <v>0</v>
      </c>
      <c r="F338" s="1">
        <f t="shared" si="36"/>
        <v>0</v>
      </c>
      <c r="G338" s="1">
        <f t="shared" si="42"/>
        <v>0</v>
      </c>
      <c r="H338" s="3">
        <f t="shared" si="37"/>
        <v>0</v>
      </c>
      <c r="I338" s="18">
        <f t="shared" si="38"/>
        <v>0</v>
      </c>
      <c r="J338" s="3">
        <f t="shared" si="39"/>
        <v>0</v>
      </c>
      <c r="K338" s="26">
        <f t="shared" ca="1" si="40"/>
        <v>61</v>
      </c>
    </row>
    <row r="339" spans="3:11" x14ac:dyDescent="0.3">
      <c r="C339" s="6">
        <v>322</v>
      </c>
      <c r="D339" s="17">
        <f t="shared" ca="1" si="41"/>
        <v>53844</v>
      </c>
      <c r="E339" s="3">
        <f t="shared" ref="E339:E377" si="43">J338</f>
        <v>0</v>
      </c>
      <c r="F339" s="1">
        <f t="shared" ref="F339:F377" si="44">IF(E339&gt;$B$12,$B$12,(E339+(E339*(($B$10/12)))))</f>
        <v>0</v>
      </c>
      <c r="G339" s="1">
        <f t="shared" si="42"/>
        <v>0</v>
      </c>
      <c r="H339" s="3">
        <f t="shared" ref="H339:H377" si="45">(E339*($B$10/12))</f>
        <v>0</v>
      </c>
      <c r="I339" s="18">
        <f t="shared" ref="I339:I377" si="46">(F339-H339)+G339</f>
        <v>0</v>
      </c>
      <c r="J339" s="3">
        <f t="shared" ref="J339:J377" si="47">E339-I339</f>
        <v>0</v>
      </c>
      <c r="K339" s="26">
        <f t="shared" ref="K339:K377" ca="1" si="48">ROUNDDOWN(((D339-$B$7)/365.25),0)</f>
        <v>62</v>
      </c>
    </row>
    <row r="340" spans="3:11" x14ac:dyDescent="0.3">
      <c r="C340" s="6">
        <v>323</v>
      </c>
      <c r="D340" s="17">
        <f t="shared" ref="D340:D377" ca="1" si="49">EOMONTH(D339,0)+1</f>
        <v>53874</v>
      </c>
      <c r="E340" s="3">
        <f t="shared" si="43"/>
        <v>0</v>
      </c>
      <c r="F340" s="1">
        <f t="shared" si="44"/>
        <v>0</v>
      </c>
      <c r="G340" s="1">
        <f t="shared" si="42"/>
        <v>0</v>
      </c>
      <c r="H340" s="3">
        <f t="shared" si="45"/>
        <v>0</v>
      </c>
      <c r="I340" s="18">
        <f t="shared" si="46"/>
        <v>0</v>
      </c>
      <c r="J340" s="3">
        <f t="shared" si="47"/>
        <v>0</v>
      </c>
      <c r="K340" s="26">
        <f t="shared" ca="1" si="48"/>
        <v>62</v>
      </c>
    </row>
    <row r="341" spans="3:11" x14ac:dyDescent="0.3">
      <c r="C341" s="6">
        <v>324</v>
      </c>
      <c r="D341" s="17">
        <f t="shared" ca="1" si="49"/>
        <v>53905</v>
      </c>
      <c r="E341" s="3">
        <f t="shared" si="43"/>
        <v>0</v>
      </c>
      <c r="F341" s="1">
        <f t="shared" si="44"/>
        <v>0</v>
      </c>
      <c r="G341" s="1">
        <f t="shared" si="42"/>
        <v>0</v>
      </c>
      <c r="H341" s="3">
        <f t="shared" si="45"/>
        <v>0</v>
      </c>
      <c r="I341" s="18">
        <f t="shared" si="46"/>
        <v>0</v>
      </c>
      <c r="J341" s="3">
        <f t="shared" si="47"/>
        <v>0</v>
      </c>
      <c r="K341" s="26">
        <f t="shared" ca="1" si="48"/>
        <v>62</v>
      </c>
    </row>
    <row r="342" spans="3:11" x14ac:dyDescent="0.3">
      <c r="C342" s="6">
        <v>325</v>
      </c>
      <c r="D342" s="17">
        <f t="shared" ca="1" si="49"/>
        <v>53936</v>
      </c>
      <c r="E342" s="3">
        <f t="shared" si="43"/>
        <v>0</v>
      </c>
      <c r="F342" s="1">
        <f t="shared" si="44"/>
        <v>0</v>
      </c>
      <c r="G342" s="1">
        <f t="shared" si="42"/>
        <v>0</v>
      </c>
      <c r="H342" s="3">
        <f t="shared" si="45"/>
        <v>0</v>
      </c>
      <c r="I342" s="18">
        <f t="shared" si="46"/>
        <v>0</v>
      </c>
      <c r="J342" s="3">
        <f t="shared" si="47"/>
        <v>0</v>
      </c>
      <c r="K342" s="26">
        <f t="shared" ca="1" si="48"/>
        <v>62</v>
      </c>
    </row>
    <row r="343" spans="3:11" x14ac:dyDescent="0.3">
      <c r="C343" s="6">
        <v>326</v>
      </c>
      <c r="D343" s="17">
        <f t="shared" ca="1" si="49"/>
        <v>53966</v>
      </c>
      <c r="E343" s="3">
        <f t="shared" si="43"/>
        <v>0</v>
      </c>
      <c r="F343" s="1">
        <f t="shared" si="44"/>
        <v>0</v>
      </c>
      <c r="G343" s="1">
        <f t="shared" si="42"/>
        <v>0</v>
      </c>
      <c r="H343" s="3">
        <f t="shared" si="45"/>
        <v>0</v>
      </c>
      <c r="I343" s="18">
        <f t="shared" si="46"/>
        <v>0</v>
      </c>
      <c r="J343" s="3">
        <f t="shared" si="47"/>
        <v>0</v>
      </c>
      <c r="K343" s="26">
        <f t="shared" ca="1" si="48"/>
        <v>62</v>
      </c>
    </row>
    <row r="344" spans="3:11" x14ac:dyDescent="0.3">
      <c r="C344" s="6">
        <v>327</v>
      </c>
      <c r="D344" s="17">
        <f t="shared" ca="1" si="49"/>
        <v>53997</v>
      </c>
      <c r="E344" s="3">
        <f t="shared" si="43"/>
        <v>0</v>
      </c>
      <c r="F344" s="1">
        <f t="shared" si="44"/>
        <v>0</v>
      </c>
      <c r="G344" s="1">
        <f t="shared" si="42"/>
        <v>0</v>
      </c>
      <c r="H344" s="3">
        <f t="shared" si="45"/>
        <v>0</v>
      </c>
      <c r="I344" s="18">
        <f t="shared" si="46"/>
        <v>0</v>
      </c>
      <c r="J344" s="3">
        <f t="shared" si="47"/>
        <v>0</v>
      </c>
      <c r="K344" s="26">
        <f t="shared" ca="1" si="48"/>
        <v>62</v>
      </c>
    </row>
    <row r="345" spans="3:11" x14ac:dyDescent="0.3">
      <c r="C345" s="6">
        <v>328</v>
      </c>
      <c r="D345" s="17">
        <f t="shared" ca="1" si="49"/>
        <v>54027</v>
      </c>
      <c r="E345" s="3">
        <f t="shared" si="43"/>
        <v>0</v>
      </c>
      <c r="F345" s="1">
        <f t="shared" si="44"/>
        <v>0</v>
      </c>
      <c r="G345" s="1">
        <f t="shared" si="42"/>
        <v>0</v>
      </c>
      <c r="H345" s="3">
        <f t="shared" si="45"/>
        <v>0</v>
      </c>
      <c r="I345" s="18">
        <f t="shared" si="46"/>
        <v>0</v>
      </c>
      <c r="J345" s="3">
        <f t="shared" si="47"/>
        <v>0</v>
      </c>
      <c r="K345" s="26">
        <f t="shared" ca="1" si="48"/>
        <v>62</v>
      </c>
    </row>
    <row r="346" spans="3:11" x14ac:dyDescent="0.3">
      <c r="C346" s="6">
        <v>329</v>
      </c>
      <c r="D346" s="17">
        <f t="shared" ca="1" si="49"/>
        <v>54058</v>
      </c>
      <c r="E346" s="3">
        <f t="shared" si="43"/>
        <v>0</v>
      </c>
      <c r="F346" s="1">
        <f t="shared" si="44"/>
        <v>0</v>
      </c>
      <c r="G346" s="1">
        <f t="shared" si="42"/>
        <v>0</v>
      </c>
      <c r="H346" s="3">
        <f t="shared" si="45"/>
        <v>0</v>
      </c>
      <c r="I346" s="18">
        <f t="shared" si="46"/>
        <v>0</v>
      </c>
      <c r="J346" s="3">
        <f t="shared" si="47"/>
        <v>0</v>
      </c>
      <c r="K346" s="26">
        <f t="shared" ca="1" si="48"/>
        <v>62</v>
      </c>
    </row>
    <row r="347" spans="3:11" x14ac:dyDescent="0.3">
      <c r="C347" s="6">
        <v>330</v>
      </c>
      <c r="D347" s="17">
        <f t="shared" ca="1" si="49"/>
        <v>54089</v>
      </c>
      <c r="E347" s="3">
        <f t="shared" si="43"/>
        <v>0</v>
      </c>
      <c r="F347" s="1">
        <f t="shared" si="44"/>
        <v>0</v>
      </c>
      <c r="G347" s="1">
        <f t="shared" si="42"/>
        <v>0</v>
      </c>
      <c r="H347" s="3">
        <f t="shared" si="45"/>
        <v>0</v>
      </c>
      <c r="I347" s="18">
        <f t="shared" si="46"/>
        <v>0</v>
      </c>
      <c r="J347" s="3">
        <f t="shared" si="47"/>
        <v>0</v>
      </c>
      <c r="K347" s="26">
        <f t="shared" ca="1" si="48"/>
        <v>62</v>
      </c>
    </row>
    <row r="348" spans="3:11" x14ac:dyDescent="0.3">
      <c r="C348" s="6">
        <v>331</v>
      </c>
      <c r="D348" s="17">
        <f t="shared" ca="1" si="49"/>
        <v>54118</v>
      </c>
      <c r="E348" s="3">
        <f t="shared" si="43"/>
        <v>0</v>
      </c>
      <c r="F348" s="1">
        <f t="shared" si="44"/>
        <v>0</v>
      </c>
      <c r="G348" s="1">
        <f t="shared" si="42"/>
        <v>0</v>
      </c>
      <c r="H348" s="3">
        <f t="shared" si="45"/>
        <v>0</v>
      </c>
      <c r="I348" s="18">
        <f t="shared" si="46"/>
        <v>0</v>
      </c>
      <c r="J348" s="3">
        <f t="shared" si="47"/>
        <v>0</v>
      </c>
      <c r="K348" s="26">
        <f t="shared" ca="1" si="48"/>
        <v>62</v>
      </c>
    </row>
    <row r="349" spans="3:11" x14ac:dyDescent="0.3">
      <c r="C349" s="6">
        <v>332</v>
      </c>
      <c r="D349" s="17">
        <f t="shared" ca="1" si="49"/>
        <v>54149</v>
      </c>
      <c r="E349" s="3">
        <f t="shared" si="43"/>
        <v>0</v>
      </c>
      <c r="F349" s="1">
        <f t="shared" si="44"/>
        <v>0</v>
      </c>
      <c r="G349" s="1">
        <f t="shared" si="42"/>
        <v>0</v>
      </c>
      <c r="H349" s="3">
        <f t="shared" si="45"/>
        <v>0</v>
      </c>
      <c r="I349" s="18">
        <f t="shared" si="46"/>
        <v>0</v>
      </c>
      <c r="J349" s="3">
        <f t="shared" si="47"/>
        <v>0</v>
      </c>
      <c r="K349" s="26">
        <f t="shared" ca="1" si="48"/>
        <v>62</v>
      </c>
    </row>
    <row r="350" spans="3:11" x14ac:dyDescent="0.3">
      <c r="C350" s="6">
        <v>333</v>
      </c>
      <c r="D350" s="17">
        <f t="shared" ca="1" si="49"/>
        <v>54179</v>
      </c>
      <c r="E350" s="3">
        <f t="shared" si="43"/>
        <v>0</v>
      </c>
      <c r="F350" s="1">
        <f t="shared" si="44"/>
        <v>0</v>
      </c>
      <c r="G350" s="1">
        <f t="shared" si="42"/>
        <v>0</v>
      </c>
      <c r="H350" s="3">
        <f t="shared" si="45"/>
        <v>0</v>
      </c>
      <c r="I350" s="18">
        <f t="shared" si="46"/>
        <v>0</v>
      </c>
      <c r="J350" s="3">
        <f t="shared" si="47"/>
        <v>0</v>
      </c>
      <c r="K350" s="26">
        <f t="shared" ca="1" si="48"/>
        <v>63</v>
      </c>
    </row>
    <row r="351" spans="3:11" x14ac:dyDescent="0.3">
      <c r="C351" s="6">
        <v>334</v>
      </c>
      <c r="D351" s="17">
        <f t="shared" ca="1" si="49"/>
        <v>54210</v>
      </c>
      <c r="E351" s="3">
        <f t="shared" si="43"/>
        <v>0</v>
      </c>
      <c r="F351" s="1">
        <f t="shared" si="44"/>
        <v>0</v>
      </c>
      <c r="G351" s="1">
        <f t="shared" si="42"/>
        <v>0</v>
      </c>
      <c r="H351" s="3">
        <f t="shared" si="45"/>
        <v>0</v>
      </c>
      <c r="I351" s="18">
        <f t="shared" si="46"/>
        <v>0</v>
      </c>
      <c r="J351" s="3">
        <f t="shared" si="47"/>
        <v>0</v>
      </c>
      <c r="K351" s="26">
        <f t="shared" ca="1" si="48"/>
        <v>63</v>
      </c>
    </row>
    <row r="352" spans="3:11" x14ac:dyDescent="0.3">
      <c r="C352" s="6">
        <v>335</v>
      </c>
      <c r="D352" s="17">
        <f t="shared" ca="1" si="49"/>
        <v>54240</v>
      </c>
      <c r="E352" s="3">
        <f t="shared" si="43"/>
        <v>0</v>
      </c>
      <c r="F352" s="1">
        <f t="shared" si="44"/>
        <v>0</v>
      </c>
      <c r="G352" s="1">
        <f t="shared" si="42"/>
        <v>0</v>
      </c>
      <c r="H352" s="3">
        <f t="shared" si="45"/>
        <v>0</v>
      </c>
      <c r="I352" s="18">
        <f t="shared" si="46"/>
        <v>0</v>
      </c>
      <c r="J352" s="3">
        <f t="shared" si="47"/>
        <v>0</v>
      </c>
      <c r="K352" s="26">
        <f t="shared" ca="1" si="48"/>
        <v>63</v>
      </c>
    </row>
    <row r="353" spans="3:11" x14ac:dyDescent="0.3">
      <c r="C353" s="6">
        <v>336</v>
      </c>
      <c r="D353" s="17">
        <f t="shared" ca="1" si="49"/>
        <v>54271</v>
      </c>
      <c r="E353" s="3">
        <f t="shared" si="43"/>
        <v>0</v>
      </c>
      <c r="F353" s="1">
        <f t="shared" si="44"/>
        <v>0</v>
      </c>
      <c r="G353" s="1">
        <f t="shared" si="42"/>
        <v>0</v>
      </c>
      <c r="H353" s="3">
        <f t="shared" si="45"/>
        <v>0</v>
      </c>
      <c r="I353" s="18">
        <f t="shared" si="46"/>
        <v>0</v>
      </c>
      <c r="J353" s="3">
        <f t="shared" si="47"/>
        <v>0</v>
      </c>
      <c r="K353" s="26">
        <f t="shared" ca="1" si="48"/>
        <v>63</v>
      </c>
    </row>
    <row r="354" spans="3:11" x14ac:dyDescent="0.3">
      <c r="C354" s="6">
        <v>337</v>
      </c>
      <c r="D354" s="17">
        <f t="shared" ca="1" si="49"/>
        <v>54302</v>
      </c>
      <c r="E354" s="3">
        <f t="shared" si="43"/>
        <v>0</v>
      </c>
      <c r="F354" s="1">
        <f t="shared" si="44"/>
        <v>0</v>
      </c>
      <c r="G354" s="1">
        <f t="shared" si="42"/>
        <v>0</v>
      </c>
      <c r="H354" s="3">
        <f t="shared" si="45"/>
        <v>0</v>
      </c>
      <c r="I354" s="18">
        <f t="shared" si="46"/>
        <v>0</v>
      </c>
      <c r="J354" s="3">
        <f t="shared" si="47"/>
        <v>0</v>
      </c>
      <c r="K354" s="26">
        <f t="shared" ca="1" si="48"/>
        <v>63</v>
      </c>
    </row>
    <row r="355" spans="3:11" x14ac:dyDescent="0.3">
      <c r="C355" s="6">
        <v>338</v>
      </c>
      <c r="D355" s="17">
        <f t="shared" ca="1" si="49"/>
        <v>54332</v>
      </c>
      <c r="E355" s="3">
        <f t="shared" si="43"/>
        <v>0</v>
      </c>
      <c r="F355" s="1">
        <f t="shared" si="44"/>
        <v>0</v>
      </c>
      <c r="G355" s="1">
        <f t="shared" si="42"/>
        <v>0</v>
      </c>
      <c r="H355" s="3">
        <f t="shared" si="45"/>
        <v>0</v>
      </c>
      <c r="I355" s="18">
        <f t="shared" si="46"/>
        <v>0</v>
      </c>
      <c r="J355" s="3">
        <f t="shared" si="47"/>
        <v>0</v>
      </c>
      <c r="K355" s="26">
        <f t="shared" ca="1" si="48"/>
        <v>63</v>
      </c>
    </row>
    <row r="356" spans="3:11" x14ac:dyDescent="0.3">
      <c r="C356" s="6">
        <v>339</v>
      </c>
      <c r="D356" s="17">
        <f t="shared" ca="1" si="49"/>
        <v>54363</v>
      </c>
      <c r="E356" s="3">
        <f t="shared" si="43"/>
        <v>0</v>
      </c>
      <c r="F356" s="1">
        <f t="shared" si="44"/>
        <v>0</v>
      </c>
      <c r="G356" s="1">
        <f t="shared" si="42"/>
        <v>0</v>
      </c>
      <c r="H356" s="3">
        <f t="shared" si="45"/>
        <v>0</v>
      </c>
      <c r="I356" s="18">
        <f t="shared" si="46"/>
        <v>0</v>
      </c>
      <c r="J356" s="3">
        <f t="shared" si="47"/>
        <v>0</v>
      </c>
      <c r="K356" s="26">
        <f t="shared" ca="1" si="48"/>
        <v>63</v>
      </c>
    </row>
    <row r="357" spans="3:11" x14ac:dyDescent="0.3">
      <c r="C357" s="6">
        <v>340</v>
      </c>
      <c r="D357" s="17">
        <f t="shared" ca="1" si="49"/>
        <v>54393</v>
      </c>
      <c r="E357" s="3">
        <f t="shared" si="43"/>
        <v>0</v>
      </c>
      <c r="F357" s="1">
        <f t="shared" si="44"/>
        <v>0</v>
      </c>
      <c r="G357" s="1">
        <f t="shared" si="42"/>
        <v>0</v>
      </c>
      <c r="H357" s="3">
        <f t="shared" si="45"/>
        <v>0</v>
      </c>
      <c r="I357" s="18">
        <f t="shared" si="46"/>
        <v>0</v>
      </c>
      <c r="J357" s="3">
        <f t="shared" si="47"/>
        <v>0</v>
      </c>
      <c r="K357" s="26">
        <f t="shared" ca="1" si="48"/>
        <v>63</v>
      </c>
    </row>
    <row r="358" spans="3:11" x14ac:dyDescent="0.3">
      <c r="C358" s="6">
        <v>341</v>
      </c>
      <c r="D358" s="17">
        <f t="shared" ca="1" si="49"/>
        <v>54424</v>
      </c>
      <c r="E358" s="3">
        <f t="shared" si="43"/>
        <v>0</v>
      </c>
      <c r="F358" s="1">
        <f t="shared" si="44"/>
        <v>0</v>
      </c>
      <c r="G358" s="1">
        <f t="shared" si="42"/>
        <v>0</v>
      </c>
      <c r="H358" s="3">
        <f t="shared" si="45"/>
        <v>0</v>
      </c>
      <c r="I358" s="18">
        <f t="shared" si="46"/>
        <v>0</v>
      </c>
      <c r="J358" s="3">
        <f t="shared" si="47"/>
        <v>0</v>
      </c>
      <c r="K358" s="26">
        <f t="shared" ca="1" si="48"/>
        <v>63</v>
      </c>
    </row>
    <row r="359" spans="3:11" x14ac:dyDescent="0.3">
      <c r="C359" s="6">
        <v>342</v>
      </c>
      <c r="D359" s="17">
        <f t="shared" ca="1" si="49"/>
        <v>54455</v>
      </c>
      <c r="E359" s="3">
        <f t="shared" si="43"/>
        <v>0</v>
      </c>
      <c r="F359" s="1">
        <f t="shared" si="44"/>
        <v>0</v>
      </c>
      <c r="G359" s="1">
        <f t="shared" si="42"/>
        <v>0</v>
      </c>
      <c r="H359" s="3">
        <f t="shared" si="45"/>
        <v>0</v>
      </c>
      <c r="I359" s="18">
        <f t="shared" si="46"/>
        <v>0</v>
      </c>
      <c r="J359" s="3">
        <f t="shared" si="47"/>
        <v>0</v>
      </c>
      <c r="K359" s="26">
        <f t="shared" ca="1" si="48"/>
        <v>63</v>
      </c>
    </row>
    <row r="360" spans="3:11" x14ac:dyDescent="0.3">
      <c r="C360" s="6">
        <v>343</v>
      </c>
      <c r="D360" s="17">
        <f t="shared" ca="1" si="49"/>
        <v>54483</v>
      </c>
      <c r="E360" s="3">
        <f t="shared" si="43"/>
        <v>0</v>
      </c>
      <c r="F360" s="1">
        <f t="shared" si="44"/>
        <v>0</v>
      </c>
      <c r="G360" s="1">
        <f t="shared" si="42"/>
        <v>0</v>
      </c>
      <c r="H360" s="3">
        <f t="shared" si="45"/>
        <v>0</v>
      </c>
      <c r="I360" s="18">
        <f t="shared" si="46"/>
        <v>0</v>
      </c>
      <c r="J360" s="3">
        <f t="shared" si="47"/>
        <v>0</v>
      </c>
      <c r="K360" s="26">
        <f t="shared" ca="1" si="48"/>
        <v>63</v>
      </c>
    </row>
    <row r="361" spans="3:11" x14ac:dyDescent="0.3">
      <c r="C361" s="6">
        <v>344</v>
      </c>
      <c r="D361" s="17">
        <f t="shared" ca="1" si="49"/>
        <v>54514</v>
      </c>
      <c r="E361" s="3">
        <f t="shared" si="43"/>
        <v>0</v>
      </c>
      <c r="F361" s="1">
        <f t="shared" si="44"/>
        <v>0</v>
      </c>
      <c r="G361" s="1">
        <f t="shared" si="42"/>
        <v>0</v>
      </c>
      <c r="H361" s="3">
        <f t="shared" si="45"/>
        <v>0</v>
      </c>
      <c r="I361" s="18">
        <f t="shared" si="46"/>
        <v>0</v>
      </c>
      <c r="J361" s="3">
        <f t="shared" si="47"/>
        <v>0</v>
      </c>
      <c r="K361" s="26">
        <f t="shared" ca="1" si="48"/>
        <v>63</v>
      </c>
    </row>
    <row r="362" spans="3:11" x14ac:dyDescent="0.3">
      <c r="C362" s="6">
        <v>345</v>
      </c>
      <c r="D362" s="17">
        <f t="shared" ca="1" si="49"/>
        <v>54544</v>
      </c>
      <c r="E362" s="3">
        <f t="shared" si="43"/>
        <v>0</v>
      </c>
      <c r="F362" s="1">
        <f t="shared" si="44"/>
        <v>0</v>
      </c>
      <c r="G362" s="1">
        <f t="shared" si="42"/>
        <v>0</v>
      </c>
      <c r="H362" s="3">
        <f t="shared" si="45"/>
        <v>0</v>
      </c>
      <c r="I362" s="18">
        <f t="shared" si="46"/>
        <v>0</v>
      </c>
      <c r="J362" s="3">
        <f t="shared" si="47"/>
        <v>0</v>
      </c>
      <c r="K362" s="26">
        <f t="shared" ca="1" si="48"/>
        <v>64</v>
      </c>
    </row>
    <row r="363" spans="3:11" x14ac:dyDescent="0.3">
      <c r="C363" s="6">
        <v>346</v>
      </c>
      <c r="D363" s="17">
        <f t="shared" ca="1" si="49"/>
        <v>54575</v>
      </c>
      <c r="E363" s="3">
        <f t="shared" si="43"/>
        <v>0</v>
      </c>
      <c r="F363" s="1">
        <f t="shared" si="44"/>
        <v>0</v>
      </c>
      <c r="G363" s="1">
        <f t="shared" si="42"/>
        <v>0</v>
      </c>
      <c r="H363" s="3">
        <f t="shared" si="45"/>
        <v>0</v>
      </c>
      <c r="I363" s="18">
        <f t="shared" si="46"/>
        <v>0</v>
      </c>
      <c r="J363" s="3">
        <f t="shared" si="47"/>
        <v>0</v>
      </c>
      <c r="K363" s="26">
        <f t="shared" ca="1" si="48"/>
        <v>64</v>
      </c>
    </row>
    <row r="364" spans="3:11" x14ac:dyDescent="0.3">
      <c r="C364" s="6">
        <v>347</v>
      </c>
      <c r="D364" s="17">
        <f t="shared" ca="1" si="49"/>
        <v>54605</v>
      </c>
      <c r="E364" s="3">
        <f t="shared" si="43"/>
        <v>0</v>
      </c>
      <c r="F364" s="1">
        <f t="shared" si="44"/>
        <v>0</v>
      </c>
      <c r="G364" s="1">
        <f t="shared" si="42"/>
        <v>0</v>
      </c>
      <c r="H364" s="3">
        <f t="shared" si="45"/>
        <v>0</v>
      </c>
      <c r="I364" s="18">
        <f t="shared" si="46"/>
        <v>0</v>
      </c>
      <c r="J364" s="3">
        <f t="shared" si="47"/>
        <v>0</v>
      </c>
      <c r="K364" s="26">
        <f t="shared" ca="1" si="48"/>
        <v>64</v>
      </c>
    </row>
    <row r="365" spans="3:11" x14ac:dyDescent="0.3">
      <c r="C365" s="6">
        <v>348</v>
      </c>
      <c r="D365" s="17">
        <f t="shared" ca="1" si="49"/>
        <v>54636</v>
      </c>
      <c r="E365" s="3">
        <f t="shared" si="43"/>
        <v>0</v>
      </c>
      <c r="F365" s="1">
        <f t="shared" si="44"/>
        <v>0</v>
      </c>
      <c r="G365" s="1">
        <f t="shared" si="42"/>
        <v>0</v>
      </c>
      <c r="H365" s="3">
        <f t="shared" si="45"/>
        <v>0</v>
      </c>
      <c r="I365" s="18">
        <f t="shared" si="46"/>
        <v>0</v>
      </c>
      <c r="J365" s="3">
        <f t="shared" si="47"/>
        <v>0</v>
      </c>
      <c r="K365" s="26">
        <f t="shared" ca="1" si="48"/>
        <v>64</v>
      </c>
    </row>
    <row r="366" spans="3:11" x14ac:dyDescent="0.3">
      <c r="C366" s="6">
        <v>349</v>
      </c>
      <c r="D366" s="17">
        <f t="shared" ca="1" si="49"/>
        <v>54667</v>
      </c>
      <c r="E366" s="3">
        <f t="shared" si="43"/>
        <v>0</v>
      </c>
      <c r="F366" s="1">
        <f t="shared" si="44"/>
        <v>0</v>
      </c>
      <c r="G366" s="1">
        <f t="shared" si="42"/>
        <v>0</v>
      </c>
      <c r="H366" s="3">
        <f t="shared" si="45"/>
        <v>0</v>
      </c>
      <c r="I366" s="18">
        <f t="shared" si="46"/>
        <v>0</v>
      </c>
      <c r="J366" s="3">
        <f t="shared" si="47"/>
        <v>0</v>
      </c>
      <c r="K366" s="26">
        <f t="shared" ca="1" si="48"/>
        <v>64</v>
      </c>
    </row>
    <row r="367" spans="3:11" x14ac:dyDescent="0.3">
      <c r="C367" s="6">
        <v>350</v>
      </c>
      <c r="D367" s="17">
        <f t="shared" ca="1" si="49"/>
        <v>54697</v>
      </c>
      <c r="E367" s="3">
        <f t="shared" si="43"/>
        <v>0</v>
      </c>
      <c r="F367" s="1">
        <f t="shared" si="44"/>
        <v>0</v>
      </c>
      <c r="G367" s="1">
        <f t="shared" si="42"/>
        <v>0</v>
      </c>
      <c r="H367" s="3">
        <f t="shared" si="45"/>
        <v>0</v>
      </c>
      <c r="I367" s="18">
        <f t="shared" si="46"/>
        <v>0</v>
      </c>
      <c r="J367" s="3">
        <f t="shared" si="47"/>
        <v>0</v>
      </c>
      <c r="K367" s="26">
        <f t="shared" ca="1" si="48"/>
        <v>64</v>
      </c>
    </row>
    <row r="368" spans="3:11" x14ac:dyDescent="0.3">
      <c r="C368" s="6">
        <v>351</v>
      </c>
      <c r="D368" s="17">
        <f t="shared" ca="1" si="49"/>
        <v>54728</v>
      </c>
      <c r="E368" s="3">
        <f t="shared" si="43"/>
        <v>0</v>
      </c>
      <c r="F368" s="1">
        <f t="shared" si="44"/>
        <v>0</v>
      </c>
      <c r="G368" s="1">
        <f t="shared" si="42"/>
        <v>0</v>
      </c>
      <c r="H368" s="3">
        <f t="shared" si="45"/>
        <v>0</v>
      </c>
      <c r="I368" s="18">
        <f t="shared" si="46"/>
        <v>0</v>
      </c>
      <c r="J368" s="3">
        <f t="shared" si="47"/>
        <v>0</v>
      </c>
      <c r="K368" s="26">
        <f t="shared" ca="1" si="48"/>
        <v>64</v>
      </c>
    </row>
    <row r="369" spans="2:11" x14ac:dyDescent="0.3">
      <c r="C369" s="6">
        <v>352</v>
      </c>
      <c r="D369" s="17">
        <f t="shared" ca="1" si="49"/>
        <v>54758</v>
      </c>
      <c r="E369" s="3">
        <f t="shared" si="43"/>
        <v>0</v>
      </c>
      <c r="F369" s="1">
        <f t="shared" si="44"/>
        <v>0</v>
      </c>
      <c r="G369" s="1">
        <f t="shared" si="42"/>
        <v>0</v>
      </c>
      <c r="H369" s="3">
        <f t="shared" si="45"/>
        <v>0</v>
      </c>
      <c r="I369" s="18">
        <f t="shared" si="46"/>
        <v>0</v>
      </c>
      <c r="J369" s="3">
        <f t="shared" si="47"/>
        <v>0</v>
      </c>
      <c r="K369" s="26">
        <f t="shared" ca="1" si="48"/>
        <v>64</v>
      </c>
    </row>
    <row r="370" spans="2:11" x14ac:dyDescent="0.3">
      <c r="C370" s="6">
        <v>353</v>
      </c>
      <c r="D370" s="17">
        <f t="shared" ca="1" si="49"/>
        <v>54789</v>
      </c>
      <c r="E370" s="3">
        <f t="shared" si="43"/>
        <v>0</v>
      </c>
      <c r="F370" s="1">
        <f t="shared" si="44"/>
        <v>0</v>
      </c>
      <c r="G370" s="1">
        <f t="shared" si="42"/>
        <v>0</v>
      </c>
      <c r="H370" s="3">
        <f t="shared" si="45"/>
        <v>0</v>
      </c>
      <c r="I370" s="18">
        <f t="shared" si="46"/>
        <v>0</v>
      </c>
      <c r="J370" s="3">
        <f t="shared" si="47"/>
        <v>0</v>
      </c>
      <c r="K370" s="26">
        <f t="shared" ca="1" si="48"/>
        <v>64</v>
      </c>
    </row>
    <row r="371" spans="2:11" x14ac:dyDescent="0.3">
      <c r="C371" s="6">
        <v>354</v>
      </c>
      <c r="D371" s="17">
        <f t="shared" ca="1" si="49"/>
        <v>54820</v>
      </c>
      <c r="E371" s="3">
        <f t="shared" si="43"/>
        <v>0</v>
      </c>
      <c r="F371" s="1">
        <f t="shared" si="44"/>
        <v>0</v>
      </c>
      <c r="G371" s="1">
        <f t="shared" si="42"/>
        <v>0</v>
      </c>
      <c r="H371" s="3">
        <f t="shared" si="45"/>
        <v>0</v>
      </c>
      <c r="I371" s="18">
        <f t="shared" si="46"/>
        <v>0</v>
      </c>
      <c r="J371" s="3">
        <f t="shared" si="47"/>
        <v>0</v>
      </c>
      <c r="K371" s="26">
        <f t="shared" ca="1" si="48"/>
        <v>64</v>
      </c>
    </row>
    <row r="372" spans="2:11" x14ac:dyDescent="0.3">
      <c r="B372" s="19"/>
      <c r="C372" s="6">
        <v>355</v>
      </c>
      <c r="D372" s="17">
        <f t="shared" ca="1" si="49"/>
        <v>54848</v>
      </c>
      <c r="E372" s="3">
        <f t="shared" si="43"/>
        <v>0</v>
      </c>
      <c r="F372" s="1">
        <f t="shared" si="44"/>
        <v>0</v>
      </c>
      <c r="G372" s="1">
        <f t="shared" si="42"/>
        <v>0</v>
      </c>
      <c r="H372" s="3">
        <f t="shared" si="45"/>
        <v>0</v>
      </c>
      <c r="I372" s="18">
        <f t="shared" si="46"/>
        <v>0</v>
      </c>
      <c r="J372" s="3">
        <f t="shared" si="47"/>
        <v>0</v>
      </c>
      <c r="K372" s="26">
        <f t="shared" ca="1" si="48"/>
        <v>64</v>
      </c>
    </row>
    <row r="373" spans="2:11" x14ac:dyDescent="0.3">
      <c r="B373" s="19"/>
      <c r="C373" s="6">
        <v>356</v>
      </c>
      <c r="D373" s="17">
        <f t="shared" ca="1" si="49"/>
        <v>54879</v>
      </c>
      <c r="E373" s="3">
        <f t="shared" si="43"/>
        <v>0</v>
      </c>
      <c r="F373" s="1">
        <f t="shared" si="44"/>
        <v>0</v>
      </c>
      <c r="G373" s="1">
        <f t="shared" si="42"/>
        <v>0</v>
      </c>
      <c r="H373" s="3">
        <f t="shared" si="45"/>
        <v>0</v>
      </c>
      <c r="I373" s="18">
        <f t="shared" si="46"/>
        <v>0</v>
      </c>
      <c r="J373" s="3">
        <f t="shared" si="47"/>
        <v>0</v>
      </c>
      <c r="K373" s="26">
        <f t="shared" ca="1" si="48"/>
        <v>64</v>
      </c>
    </row>
    <row r="374" spans="2:11" x14ac:dyDescent="0.3">
      <c r="B374" s="20"/>
      <c r="C374" s="6">
        <v>357</v>
      </c>
      <c r="D374" s="17">
        <f t="shared" ca="1" si="49"/>
        <v>54909</v>
      </c>
      <c r="E374" s="3">
        <f t="shared" si="43"/>
        <v>0</v>
      </c>
      <c r="F374" s="1">
        <f t="shared" si="44"/>
        <v>0</v>
      </c>
      <c r="G374" s="1">
        <f t="shared" si="42"/>
        <v>0</v>
      </c>
      <c r="H374" s="3">
        <f t="shared" si="45"/>
        <v>0</v>
      </c>
      <c r="I374" s="18">
        <f t="shared" si="46"/>
        <v>0</v>
      </c>
      <c r="J374" s="3">
        <f t="shared" si="47"/>
        <v>0</v>
      </c>
      <c r="K374" s="26">
        <f t="shared" ca="1" si="48"/>
        <v>64</v>
      </c>
    </row>
    <row r="375" spans="2:11" x14ac:dyDescent="0.3">
      <c r="C375" s="6">
        <v>358</v>
      </c>
      <c r="D375" s="17">
        <f t="shared" ca="1" si="49"/>
        <v>54940</v>
      </c>
      <c r="E375" s="3">
        <f t="shared" si="43"/>
        <v>0</v>
      </c>
      <c r="F375" s="1">
        <f t="shared" si="44"/>
        <v>0</v>
      </c>
      <c r="G375" s="1">
        <f t="shared" si="42"/>
        <v>0</v>
      </c>
      <c r="H375" s="3">
        <f t="shared" si="45"/>
        <v>0</v>
      </c>
      <c r="I375" s="18">
        <f t="shared" si="46"/>
        <v>0</v>
      </c>
      <c r="J375" s="3">
        <f t="shared" si="47"/>
        <v>0</v>
      </c>
      <c r="K375" s="26">
        <f t="shared" ca="1" si="48"/>
        <v>65</v>
      </c>
    </row>
    <row r="376" spans="2:11" x14ac:dyDescent="0.3">
      <c r="C376" s="6">
        <v>359</v>
      </c>
      <c r="D376" s="17">
        <f t="shared" ca="1" si="49"/>
        <v>54970</v>
      </c>
      <c r="E376" s="3">
        <f t="shared" si="43"/>
        <v>0</v>
      </c>
      <c r="F376" s="1">
        <f t="shared" si="44"/>
        <v>0</v>
      </c>
      <c r="G376" s="1">
        <f t="shared" si="42"/>
        <v>0</v>
      </c>
      <c r="H376" s="3">
        <f t="shared" si="45"/>
        <v>0</v>
      </c>
      <c r="I376" s="18">
        <f t="shared" si="46"/>
        <v>0</v>
      </c>
      <c r="J376" s="3">
        <f t="shared" si="47"/>
        <v>0</v>
      </c>
      <c r="K376" s="26">
        <f t="shared" ca="1" si="48"/>
        <v>65</v>
      </c>
    </row>
    <row r="377" spans="2:11" x14ac:dyDescent="0.3">
      <c r="C377" s="6">
        <v>360</v>
      </c>
      <c r="D377" s="17">
        <f t="shared" ca="1" si="49"/>
        <v>55001</v>
      </c>
      <c r="E377" s="3">
        <f t="shared" si="43"/>
        <v>0</v>
      </c>
      <c r="F377" s="1">
        <f t="shared" si="44"/>
        <v>0</v>
      </c>
      <c r="G377" s="1">
        <f t="shared" si="42"/>
        <v>0</v>
      </c>
      <c r="H377" s="3">
        <f t="shared" si="45"/>
        <v>0</v>
      </c>
      <c r="I377" s="18">
        <f t="shared" si="46"/>
        <v>0</v>
      </c>
      <c r="J377" s="3">
        <f t="shared" si="47"/>
        <v>0</v>
      </c>
      <c r="K377" s="26">
        <f t="shared" ca="1" si="48"/>
        <v>65</v>
      </c>
    </row>
  </sheetData>
  <sheetProtection insertColumns="0" insertRows="0" insertHyperlinks="0" deleteColumns="0" deleteRows="0" sort="0" autoFilter="0" pivotTables="0"/>
  <mergeCells count="7">
    <mergeCell ref="C16:K16"/>
    <mergeCell ref="A4:B4"/>
    <mergeCell ref="A5:B5"/>
    <mergeCell ref="E4:F4"/>
    <mergeCell ref="E1:H1"/>
    <mergeCell ref="E2:I2"/>
    <mergeCell ref="J2:L2"/>
  </mergeCells>
  <hyperlinks>
    <hyperlink ref="E2" r:id="rId1" display="Find competitive refinance rates online at Credible.com" xr:uid="{F98DAC7B-5E87-400B-82BA-3B601707BBE3}"/>
    <hyperlink ref="E1" r:id="rId2" xr:uid="{C191C2B1-098A-427A-BBCB-CDC4843D7642}"/>
  </hyperlinks>
  <pageMargins left="0.7" right="0.7" top="0.75" bottom="0.75" header="0.3" footer="0.3"/>
  <pageSetup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E69F8-4923-4F90-BE9A-90127CAEE92D}">
  <dimension ref="A1:L377"/>
  <sheetViews>
    <sheetView zoomScaleNormal="100" workbookViewId="0"/>
  </sheetViews>
  <sheetFormatPr defaultColWidth="9.109375" defaultRowHeight="14.4" x14ac:dyDescent="0.3"/>
  <cols>
    <col min="1" max="1" width="19.6640625" customWidth="1"/>
    <col min="2" max="2" width="14.6640625" customWidth="1"/>
    <col min="3" max="3" width="4" bestFit="1" customWidth="1"/>
    <col min="4" max="4" width="10.109375" customWidth="1"/>
    <col min="5" max="5" width="19.44140625" customWidth="1"/>
    <col min="6" max="6" width="14.5546875" customWidth="1"/>
    <col min="7" max="7" width="12.44140625" customWidth="1"/>
    <col min="8" max="8" width="12.33203125" customWidth="1"/>
    <col min="9" max="9" width="12.44140625" bestFit="1" customWidth="1"/>
    <col min="10" max="10" width="12.88671875" bestFit="1" customWidth="1"/>
    <col min="11" max="11" width="5.33203125" bestFit="1" customWidth="1"/>
  </cols>
  <sheetData>
    <row r="1" spans="1:12" ht="18" x14ac:dyDescent="0.35">
      <c r="A1" s="90" t="s">
        <v>24</v>
      </c>
      <c r="C1" s="6"/>
      <c r="D1" s="2"/>
      <c r="E1" s="95" t="s">
        <v>50</v>
      </c>
      <c r="F1" s="95"/>
      <c r="G1" s="95"/>
      <c r="H1" s="89"/>
      <c r="I1" s="24"/>
    </row>
    <row r="2" spans="1:12" ht="18" x14ac:dyDescent="0.35">
      <c r="A2" s="5"/>
      <c r="C2" s="6"/>
      <c r="D2" s="2"/>
      <c r="E2" s="95" t="s">
        <v>54</v>
      </c>
      <c r="F2" s="95"/>
      <c r="G2" s="95"/>
      <c r="H2" s="95"/>
      <c r="I2" s="24"/>
      <c r="J2" s="96" t="s">
        <v>53</v>
      </c>
      <c r="K2" s="96"/>
      <c r="L2" s="96"/>
    </row>
    <row r="3" spans="1:12" x14ac:dyDescent="0.3">
      <c r="A3" s="5"/>
      <c r="C3" s="6"/>
      <c r="D3" s="2"/>
      <c r="F3" s="24"/>
      <c r="G3" s="24"/>
      <c r="I3" s="24"/>
    </row>
    <row r="4" spans="1:12" x14ac:dyDescent="0.3">
      <c r="A4" s="92" t="s">
        <v>38</v>
      </c>
      <c r="B4" s="92"/>
      <c r="C4" s="6"/>
      <c r="D4" s="2"/>
      <c r="E4" s="94" t="s">
        <v>39</v>
      </c>
      <c r="F4" s="94"/>
      <c r="G4" s="24"/>
      <c r="I4" s="24"/>
    </row>
    <row r="5" spans="1:12" x14ac:dyDescent="0.3">
      <c r="A5" s="93" t="s">
        <v>37</v>
      </c>
      <c r="B5" s="93"/>
      <c r="C5" s="6"/>
      <c r="D5" s="2"/>
      <c r="E5" s="8" t="s">
        <v>34</v>
      </c>
      <c r="F5" s="3">
        <f>SUM(H18:H377)</f>
        <v>161545.65068491886</v>
      </c>
      <c r="G5" s="24"/>
      <c r="I5" s="24"/>
    </row>
    <row r="6" spans="1:12" x14ac:dyDescent="0.3">
      <c r="A6" s="8" t="s">
        <v>18</v>
      </c>
      <c r="B6" s="39">
        <f ca="1">TODAY()</f>
        <v>44066</v>
      </c>
      <c r="C6" s="6"/>
      <c r="D6" s="2"/>
      <c r="E6" s="8" t="s">
        <v>19</v>
      </c>
      <c r="F6" s="32">
        <f>COUNTIFS(F18:F377,"&gt;0")</f>
        <v>360</v>
      </c>
      <c r="G6" s="24"/>
      <c r="I6" s="24"/>
    </row>
    <row r="7" spans="1:12" x14ac:dyDescent="0.3">
      <c r="A7" s="8" t="s">
        <v>21</v>
      </c>
      <c r="B7" s="43">
        <f>'Current Mortgage'!B7</f>
        <v>31168</v>
      </c>
      <c r="C7" s="6"/>
      <c r="D7" s="2"/>
      <c r="E7" s="8" t="s">
        <v>35</v>
      </c>
      <c r="F7" s="40">
        <f ca="1">VLOOKUP(F6,C17:D377,2)</f>
        <v>55001</v>
      </c>
      <c r="G7" s="24"/>
      <c r="I7" s="24"/>
    </row>
    <row r="8" spans="1:12" x14ac:dyDescent="0.3">
      <c r="A8" s="8" t="s">
        <v>22</v>
      </c>
      <c r="B8" s="47">
        <v>312000</v>
      </c>
      <c r="C8" s="6"/>
      <c r="D8" s="9"/>
      <c r="E8" s="8" t="s">
        <v>16</v>
      </c>
      <c r="F8" s="41">
        <f ca="1">VLOOKUP(F6,C17:K377,9)</f>
        <v>65</v>
      </c>
      <c r="G8" s="24"/>
      <c r="I8" s="24"/>
    </row>
    <row r="9" spans="1:12" x14ac:dyDescent="0.3">
      <c r="A9" s="8" t="s">
        <v>27</v>
      </c>
      <c r="B9" s="47">
        <v>3600</v>
      </c>
      <c r="C9" s="6"/>
      <c r="D9" s="9"/>
      <c r="E9" s="8"/>
      <c r="G9" s="24"/>
      <c r="I9" s="24"/>
    </row>
    <row r="10" spans="1:12" x14ac:dyDescent="0.3">
      <c r="A10" s="8" t="s">
        <v>23</v>
      </c>
      <c r="B10" s="48">
        <v>0.03</v>
      </c>
      <c r="C10" s="6"/>
      <c r="D10" s="27"/>
      <c r="G10" s="24"/>
      <c r="I10" s="24"/>
    </row>
    <row r="11" spans="1:12" x14ac:dyDescent="0.3">
      <c r="A11" s="8" t="s">
        <v>25</v>
      </c>
      <c r="B11" s="52">
        <v>30</v>
      </c>
      <c r="C11" s="6"/>
      <c r="D11" s="2"/>
      <c r="F11" s="28"/>
      <c r="G11" s="28"/>
      <c r="I11" s="24"/>
    </row>
    <row r="12" spans="1:12" x14ac:dyDescent="0.3">
      <c r="A12" s="8" t="s">
        <v>6</v>
      </c>
      <c r="B12" s="44">
        <f>PMT(B10/12,B11*12,-B8,0)</f>
        <v>1315.4045852358854</v>
      </c>
      <c r="C12" s="6"/>
      <c r="D12" s="2"/>
      <c r="E12" s="13"/>
      <c r="F12" s="24"/>
      <c r="G12" s="24"/>
      <c r="I12" s="24"/>
    </row>
    <row r="13" spans="1:12" x14ac:dyDescent="0.3">
      <c r="A13" s="8" t="s">
        <v>7</v>
      </c>
      <c r="B13" s="50">
        <v>500</v>
      </c>
      <c r="C13" s="6"/>
      <c r="D13" s="2"/>
      <c r="F13" s="24"/>
      <c r="G13" s="28"/>
      <c r="I13" s="24"/>
    </row>
    <row r="14" spans="1:12" x14ac:dyDescent="0.3">
      <c r="A14" s="12" t="s">
        <v>8</v>
      </c>
      <c r="B14" s="51">
        <v>0</v>
      </c>
      <c r="C14" s="6"/>
      <c r="D14" s="14"/>
      <c r="E14" s="13"/>
      <c r="F14" s="28"/>
      <c r="G14" s="28"/>
      <c r="I14" s="24"/>
    </row>
    <row r="15" spans="1:12" x14ac:dyDescent="0.3">
      <c r="A15" s="8" t="s">
        <v>9</v>
      </c>
      <c r="B15" s="3">
        <f>SUM(B12:B14)</f>
        <v>1815.4045852358854</v>
      </c>
      <c r="C15" s="6"/>
      <c r="D15" s="2"/>
      <c r="E15" s="3"/>
      <c r="F15" s="3"/>
      <c r="G15" s="3"/>
      <c r="I15" s="24"/>
    </row>
    <row r="16" spans="1:12" x14ac:dyDescent="0.3">
      <c r="C16" s="92" t="s">
        <v>36</v>
      </c>
      <c r="D16" s="92"/>
      <c r="E16" s="92"/>
      <c r="F16" s="92"/>
      <c r="G16" s="92"/>
      <c r="H16" s="92"/>
      <c r="I16" s="92"/>
      <c r="J16" s="92"/>
      <c r="K16" s="92"/>
    </row>
    <row r="17" spans="2:11" x14ac:dyDescent="0.3">
      <c r="B17" s="24"/>
      <c r="C17" s="15" t="s">
        <v>10</v>
      </c>
      <c r="D17" s="15" t="s">
        <v>4</v>
      </c>
      <c r="E17" s="15" t="s">
        <v>11</v>
      </c>
      <c r="F17" s="29" t="s">
        <v>12</v>
      </c>
      <c r="G17" s="29" t="s">
        <v>8</v>
      </c>
      <c r="H17" s="15" t="s">
        <v>13</v>
      </c>
      <c r="I17" s="29" t="s">
        <v>14</v>
      </c>
      <c r="J17" s="15" t="s">
        <v>15</v>
      </c>
      <c r="K17" s="29" t="s">
        <v>16</v>
      </c>
    </row>
    <row r="18" spans="2:11" x14ac:dyDescent="0.3">
      <c r="B18" s="3"/>
      <c r="C18" s="6">
        <v>1</v>
      </c>
      <c r="D18" s="22">
        <f ca="1">EOMONTH(B6,0)+1</f>
        <v>44075</v>
      </c>
      <c r="E18" s="3">
        <f>B8</f>
        <v>312000</v>
      </c>
      <c r="F18" s="24">
        <f t="shared" ref="F18" si="0">IF(E18&gt;$B$12,$B$12,(E18+(E18*(($B$10/12)))))</f>
        <v>1315.4045852358854</v>
      </c>
      <c r="G18" s="24">
        <f t="shared" ref="G18:G82" si="1">IF(E18&gt;$B$12,$B$14,0)</f>
        <v>0</v>
      </c>
      <c r="H18" s="3">
        <f t="shared" ref="H18" si="2">(E18*($B$10/12))</f>
        <v>780</v>
      </c>
      <c r="I18" s="25">
        <f t="shared" ref="I18" si="3">(F18-H18)+G18</f>
        <v>535.40458523588541</v>
      </c>
      <c r="J18" s="3">
        <f>E18-I18</f>
        <v>311464.59541476413</v>
      </c>
      <c r="K18" s="2">
        <f ca="1">ROUNDDOWN(((D18-$B$7)/365.25),0)</f>
        <v>35</v>
      </c>
    </row>
    <row r="19" spans="2:11" x14ac:dyDescent="0.3">
      <c r="C19" s="6">
        <v>2</v>
      </c>
      <c r="D19" s="22">
        <f t="shared" ref="D19:D82" ca="1" si="4">EOMONTH(D18,0)+1</f>
        <v>44105</v>
      </c>
      <c r="E19" s="3">
        <f t="shared" ref="E19:E82" si="5">J18</f>
        <v>311464.59541476413</v>
      </c>
      <c r="F19" s="24">
        <f t="shared" ref="F19:F82" si="6">IF(E19&gt;$B$12,$B$12,(E19+(E19*(($B$10/12)))))</f>
        <v>1315.4045852358854</v>
      </c>
      <c r="G19" s="24">
        <f t="shared" si="1"/>
        <v>0</v>
      </c>
      <c r="H19" s="3">
        <f t="shared" ref="H19:H82" si="7">(E19*($B$10/12))</f>
        <v>778.66148853691038</v>
      </c>
      <c r="I19" s="25">
        <f t="shared" ref="I19:I82" si="8">(F19-H19)+G19</f>
        <v>536.74309669897502</v>
      </c>
      <c r="J19" s="3">
        <f t="shared" ref="J19:J82" si="9">E19-I19</f>
        <v>310927.85231806518</v>
      </c>
      <c r="K19" s="2">
        <f t="shared" ref="K19:K82" ca="1" si="10">ROUNDDOWN(((D19-$B$7)/365.25),0)</f>
        <v>35</v>
      </c>
    </row>
    <row r="20" spans="2:11" x14ac:dyDescent="0.3">
      <c r="C20" s="6">
        <v>3</v>
      </c>
      <c r="D20" s="22">
        <f t="shared" ca="1" si="4"/>
        <v>44136</v>
      </c>
      <c r="E20" s="3">
        <f t="shared" si="5"/>
        <v>310927.85231806518</v>
      </c>
      <c r="F20" s="24">
        <f t="shared" si="6"/>
        <v>1315.4045852358854</v>
      </c>
      <c r="G20" s="24">
        <f t="shared" si="1"/>
        <v>0</v>
      </c>
      <c r="H20" s="3">
        <f t="shared" si="7"/>
        <v>777.31963079516299</v>
      </c>
      <c r="I20" s="25">
        <f t="shared" si="8"/>
        <v>538.08495444072241</v>
      </c>
      <c r="J20" s="3">
        <f t="shared" si="9"/>
        <v>310389.76736362447</v>
      </c>
      <c r="K20" s="2">
        <f t="shared" ca="1" si="10"/>
        <v>35</v>
      </c>
    </row>
    <row r="21" spans="2:11" x14ac:dyDescent="0.3">
      <c r="C21" s="6">
        <v>4</v>
      </c>
      <c r="D21" s="22">
        <f t="shared" ca="1" si="4"/>
        <v>44166</v>
      </c>
      <c r="E21" s="3">
        <f t="shared" si="5"/>
        <v>310389.76736362447</v>
      </c>
      <c r="F21" s="24">
        <f t="shared" si="6"/>
        <v>1315.4045852358854</v>
      </c>
      <c r="G21" s="24">
        <f t="shared" si="1"/>
        <v>0</v>
      </c>
      <c r="H21" s="3">
        <f t="shared" si="7"/>
        <v>775.97441840906117</v>
      </c>
      <c r="I21" s="25">
        <f t="shared" si="8"/>
        <v>539.43016682682423</v>
      </c>
      <c r="J21" s="3">
        <f t="shared" si="9"/>
        <v>309850.33719679766</v>
      </c>
      <c r="K21" s="2">
        <f t="shared" ca="1" si="10"/>
        <v>35</v>
      </c>
    </row>
    <row r="22" spans="2:11" x14ac:dyDescent="0.3">
      <c r="C22" s="6">
        <v>5</v>
      </c>
      <c r="D22" s="22">
        <f t="shared" ca="1" si="4"/>
        <v>44197</v>
      </c>
      <c r="E22" s="3">
        <f t="shared" si="5"/>
        <v>309850.33719679766</v>
      </c>
      <c r="F22" s="24">
        <f t="shared" si="6"/>
        <v>1315.4045852358854</v>
      </c>
      <c r="G22" s="24">
        <f t="shared" si="1"/>
        <v>0</v>
      </c>
      <c r="H22" s="3">
        <f t="shared" si="7"/>
        <v>774.6258429919942</v>
      </c>
      <c r="I22" s="25">
        <f t="shared" si="8"/>
        <v>540.7787422438912</v>
      </c>
      <c r="J22" s="3">
        <f t="shared" si="9"/>
        <v>309309.55845455377</v>
      </c>
      <c r="K22" s="2">
        <f t="shared" ca="1" si="10"/>
        <v>35</v>
      </c>
    </row>
    <row r="23" spans="2:11" x14ac:dyDescent="0.3">
      <c r="C23" s="6">
        <v>6</v>
      </c>
      <c r="D23" s="22">
        <f t="shared" ca="1" si="4"/>
        <v>44228</v>
      </c>
      <c r="E23" s="3">
        <f t="shared" si="5"/>
        <v>309309.55845455377</v>
      </c>
      <c r="F23" s="24">
        <f t="shared" si="6"/>
        <v>1315.4045852358854</v>
      </c>
      <c r="G23" s="24">
        <f t="shared" si="1"/>
        <v>0</v>
      </c>
      <c r="H23" s="3">
        <f t="shared" si="7"/>
        <v>773.27389613638445</v>
      </c>
      <c r="I23" s="25">
        <f t="shared" si="8"/>
        <v>542.13068909950096</v>
      </c>
      <c r="J23" s="3">
        <f t="shared" si="9"/>
        <v>308767.42776545428</v>
      </c>
      <c r="K23" s="2">
        <f t="shared" ca="1" si="10"/>
        <v>35</v>
      </c>
    </row>
    <row r="24" spans="2:11" x14ac:dyDescent="0.3">
      <c r="C24" s="6">
        <v>7</v>
      </c>
      <c r="D24" s="22">
        <f t="shared" ca="1" si="4"/>
        <v>44256</v>
      </c>
      <c r="E24" s="3">
        <f t="shared" si="5"/>
        <v>308767.42776545428</v>
      </c>
      <c r="F24" s="24">
        <f t="shared" si="6"/>
        <v>1315.4045852358854</v>
      </c>
      <c r="G24" s="24">
        <f t="shared" si="1"/>
        <v>0</v>
      </c>
      <c r="H24" s="3">
        <f t="shared" si="7"/>
        <v>771.91856941363574</v>
      </c>
      <c r="I24" s="25">
        <f t="shared" si="8"/>
        <v>543.48601582224967</v>
      </c>
      <c r="J24" s="3">
        <f t="shared" si="9"/>
        <v>308223.94174963201</v>
      </c>
      <c r="K24" s="2">
        <f t="shared" ca="1" si="10"/>
        <v>35</v>
      </c>
    </row>
    <row r="25" spans="2:11" x14ac:dyDescent="0.3">
      <c r="C25" s="6">
        <v>8</v>
      </c>
      <c r="D25" s="22">
        <f t="shared" ca="1" si="4"/>
        <v>44287</v>
      </c>
      <c r="E25" s="3">
        <f t="shared" si="5"/>
        <v>308223.94174963201</v>
      </c>
      <c r="F25" s="24">
        <f t="shared" si="6"/>
        <v>1315.4045852358854</v>
      </c>
      <c r="G25" s="24">
        <f t="shared" si="1"/>
        <v>0</v>
      </c>
      <c r="H25" s="3">
        <f t="shared" si="7"/>
        <v>770.55985437408003</v>
      </c>
      <c r="I25" s="25">
        <f t="shared" si="8"/>
        <v>544.84473086180537</v>
      </c>
      <c r="J25" s="3">
        <f t="shared" si="9"/>
        <v>307679.09701877018</v>
      </c>
      <c r="K25" s="2">
        <f t="shared" ca="1" si="10"/>
        <v>35</v>
      </c>
    </row>
    <row r="26" spans="2:11" x14ac:dyDescent="0.3">
      <c r="C26" s="6">
        <v>9</v>
      </c>
      <c r="D26" s="22">
        <f t="shared" ca="1" si="4"/>
        <v>44317</v>
      </c>
      <c r="E26" s="3">
        <f t="shared" si="5"/>
        <v>307679.09701877018</v>
      </c>
      <c r="F26" s="24">
        <f t="shared" si="6"/>
        <v>1315.4045852358854</v>
      </c>
      <c r="G26" s="24">
        <f t="shared" si="1"/>
        <v>0</v>
      </c>
      <c r="H26" s="3">
        <f t="shared" si="7"/>
        <v>769.1977425469255</v>
      </c>
      <c r="I26" s="25">
        <f t="shared" si="8"/>
        <v>546.20684268895991</v>
      </c>
      <c r="J26" s="3">
        <f t="shared" si="9"/>
        <v>307132.89017608122</v>
      </c>
      <c r="K26" s="2">
        <f t="shared" ca="1" si="10"/>
        <v>36</v>
      </c>
    </row>
    <row r="27" spans="2:11" x14ac:dyDescent="0.3">
      <c r="C27" s="6">
        <v>10</v>
      </c>
      <c r="D27" s="22">
        <f t="shared" ca="1" si="4"/>
        <v>44348</v>
      </c>
      <c r="E27" s="3">
        <f t="shared" si="5"/>
        <v>307132.89017608122</v>
      </c>
      <c r="F27" s="24">
        <f t="shared" si="6"/>
        <v>1315.4045852358854</v>
      </c>
      <c r="G27" s="24">
        <f t="shared" si="1"/>
        <v>0</v>
      </c>
      <c r="H27" s="3">
        <f t="shared" si="7"/>
        <v>767.83222544020305</v>
      </c>
      <c r="I27" s="25">
        <f t="shared" si="8"/>
        <v>547.57235979568236</v>
      </c>
      <c r="J27" s="3">
        <f t="shared" si="9"/>
        <v>306585.31781628553</v>
      </c>
      <c r="K27" s="2">
        <f t="shared" ca="1" si="10"/>
        <v>36</v>
      </c>
    </row>
    <row r="28" spans="2:11" x14ac:dyDescent="0.3">
      <c r="C28" s="6">
        <v>11</v>
      </c>
      <c r="D28" s="22">
        <f t="shared" ca="1" si="4"/>
        <v>44378</v>
      </c>
      <c r="E28" s="3">
        <f t="shared" si="5"/>
        <v>306585.31781628553</v>
      </c>
      <c r="F28" s="24">
        <f t="shared" si="6"/>
        <v>1315.4045852358854</v>
      </c>
      <c r="G28" s="24">
        <f t="shared" si="1"/>
        <v>0</v>
      </c>
      <c r="H28" s="3">
        <f t="shared" si="7"/>
        <v>766.46329454071383</v>
      </c>
      <c r="I28" s="25">
        <f t="shared" si="8"/>
        <v>548.94129069517157</v>
      </c>
      <c r="J28" s="3">
        <f t="shared" si="9"/>
        <v>306036.37652559037</v>
      </c>
      <c r="K28" s="2">
        <f t="shared" ca="1" si="10"/>
        <v>36</v>
      </c>
    </row>
    <row r="29" spans="2:11" x14ac:dyDescent="0.3">
      <c r="C29" s="6">
        <v>12</v>
      </c>
      <c r="D29" s="22">
        <f t="shared" ca="1" si="4"/>
        <v>44409</v>
      </c>
      <c r="E29" s="3">
        <f t="shared" si="5"/>
        <v>306036.37652559037</v>
      </c>
      <c r="F29" s="24">
        <f t="shared" si="6"/>
        <v>1315.4045852358854</v>
      </c>
      <c r="G29" s="24">
        <f t="shared" si="1"/>
        <v>0</v>
      </c>
      <c r="H29" s="3">
        <f t="shared" si="7"/>
        <v>765.09094131397592</v>
      </c>
      <c r="I29" s="25">
        <f t="shared" si="8"/>
        <v>550.31364392190949</v>
      </c>
      <c r="J29" s="3">
        <f t="shared" si="9"/>
        <v>305486.06288166845</v>
      </c>
      <c r="K29" s="2">
        <f t="shared" ca="1" si="10"/>
        <v>36</v>
      </c>
    </row>
    <row r="30" spans="2:11" x14ac:dyDescent="0.3">
      <c r="C30" s="6">
        <v>13</v>
      </c>
      <c r="D30" s="22">
        <f t="shared" ca="1" si="4"/>
        <v>44440</v>
      </c>
      <c r="E30" s="3">
        <f t="shared" si="5"/>
        <v>305486.06288166845</v>
      </c>
      <c r="F30" s="24">
        <f t="shared" si="6"/>
        <v>1315.4045852358854</v>
      </c>
      <c r="G30" s="24">
        <f t="shared" si="1"/>
        <v>0</v>
      </c>
      <c r="H30" s="3">
        <f t="shared" si="7"/>
        <v>763.71515720417119</v>
      </c>
      <c r="I30" s="25">
        <f t="shared" si="8"/>
        <v>551.68942803171421</v>
      </c>
      <c r="J30" s="3">
        <f t="shared" si="9"/>
        <v>304934.37345363671</v>
      </c>
      <c r="K30" s="2">
        <f t="shared" ca="1" si="10"/>
        <v>36</v>
      </c>
    </row>
    <row r="31" spans="2:11" x14ac:dyDescent="0.3">
      <c r="C31" s="6">
        <v>14</v>
      </c>
      <c r="D31" s="22">
        <f t="shared" ca="1" si="4"/>
        <v>44470</v>
      </c>
      <c r="E31" s="3">
        <f t="shared" si="5"/>
        <v>304934.37345363671</v>
      </c>
      <c r="F31" s="24">
        <f t="shared" si="6"/>
        <v>1315.4045852358854</v>
      </c>
      <c r="G31" s="24">
        <f t="shared" si="1"/>
        <v>0</v>
      </c>
      <c r="H31" s="3">
        <f t="shared" si="7"/>
        <v>762.33593363409182</v>
      </c>
      <c r="I31" s="25">
        <f t="shared" si="8"/>
        <v>553.06865160179359</v>
      </c>
      <c r="J31" s="3">
        <f t="shared" si="9"/>
        <v>304381.30480203492</v>
      </c>
      <c r="K31" s="2">
        <f t="shared" ca="1" si="10"/>
        <v>36</v>
      </c>
    </row>
    <row r="32" spans="2:11" x14ac:dyDescent="0.3">
      <c r="C32" s="6">
        <v>15</v>
      </c>
      <c r="D32" s="22">
        <f t="shared" ca="1" si="4"/>
        <v>44501</v>
      </c>
      <c r="E32" s="3">
        <f t="shared" si="5"/>
        <v>304381.30480203492</v>
      </c>
      <c r="F32" s="24">
        <f t="shared" si="6"/>
        <v>1315.4045852358854</v>
      </c>
      <c r="G32" s="24">
        <f t="shared" si="1"/>
        <v>0</v>
      </c>
      <c r="H32" s="3">
        <f t="shared" si="7"/>
        <v>760.95326200508737</v>
      </c>
      <c r="I32" s="25">
        <f t="shared" si="8"/>
        <v>554.45132323079804</v>
      </c>
      <c r="J32" s="3">
        <f t="shared" si="9"/>
        <v>303826.85347880411</v>
      </c>
      <c r="K32" s="2">
        <f t="shared" ca="1" si="10"/>
        <v>36</v>
      </c>
    </row>
    <row r="33" spans="3:11" x14ac:dyDescent="0.3">
      <c r="C33" s="6">
        <v>16</v>
      </c>
      <c r="D33" s="22">
        <f t="shared" ca="1" si="4"/>
        <v>44531</v>
      </c>
      <c r="E33" s="3">
        <f t="shared" si="5"/>
        <v>303826.85347880411</v>
      </c>
      <c r="F33" s="24">
        <f t="shared" si="6"/>
        <v>1315.4045852358854</v>
      </c>
      <c r="G33" s="24">
        <f t="shared" si="1"/>
        <v>0</v>
      </c>
      <c r="H33" s="3">
        <f t="shared" si="7"/>
        <v>759.56713369701026</v>
      </c>
      <c r="I33" s="25">
        <f t="shared" si="8"/>
        <v>555.83745153887514</v>
      </c>
      <c r="J33" s="3">
        <f t="shared" si="9"/>
        <v>303271.01602726523</v>
      </c>
      <c r="K33" s="2">
        <f t="shared" ca="1" si="10"/>
        <v>36</v>
      </c>
    </row>
    <row r="34" spans="3:11" x14ac:dyDescent="0.3">
      <c r="C34" s="6">
        <v>17</v>
      </c>
      <c r="D34" s="22">
        <f t="shared" ca="1" si="4"/>
        <v>44562</v>
      </c>
      <c r="E34" s="3">
        <f t="shared" si="5"/>
        <v>303271.01602726523</v>
      </c>
      <c r="F34" s="24">
        <f t="shared" si="6"/>
        <v>1315.4045852358854</v>
      </c>
      <c r="G34" s="24">
        <f t="shared" si="1"/>
        <v>0</v>
      </c>
      <c r="H34" s="3">
        <f t="shared" si="7"/>
        <v>758.17754006816313</v>
      </c>
      <c r="I34" s="25">
        <f t="shared" si="8"/>
        <v>557.22704516772228</v>
      </c>
      <c r="J34" s="3">
        <f t="shared" si="9"/>
        <v>302713.78898209753</v>
      </c>
      <c r="K34" s="2">
        <f t="shared" ca="1" si="10"/>
        <v>36</v>
      </c>
    </row>
    <row r="35" spans="3:11" x14ac:dyDescent="0.3">
      <c r="C35" s="6">
        <v>18</v>
      </c>
      <c r="D35" s="22">
        <f t="shared" ca="1" si="4"/>
        <v>44593</v>
      </c>
      <c r="E35" s="3">
        <f t="shared" si="5"/>
        <v>302713.78898209753</v>
      </c>
      <c r="F35" s="24">
        <f t="shared" si="6"/>
        <v>1315.4045852358854</v>
      </c>
      <c r="G35" s="24">
        <f t="shared" si="1"/>
        <v>0</v>
      </c>
      <c r="H35" s="3">
        <f t="shared" si="7"/>
        <v>756.78447245524387</v>
      </c>
      <c r="I35" s="25">
        <f t="shared" si="8"/>
        <v>558.62011278064153</v>
      </c>
      <c r="J35" s="3">
        <f t="shared" si="9"/>
        <v>302155.16886931687</v>
      </c>
      <c r="K35" s="2">
        <f t="shared" ca="1" si="10"/>
        <v>36</v>
      </c>
    </row>
    <row r="36" spans="3:11" x14ac:dyDescent="0.3">
      <c r="C36" s="6">
        <v>19</v>
      </c>
      <c r="D36" s="22">
        <f t="shared" ca="1" si="4"/>
        <v>44621</v>
      </c>
      <c r="E36" s="3">
        <f t="shared" si="5"/>
        <v>302155.16886931687</v>
      </c>
      <c r="F36" s="24">
        <f t="shared" si="6"/>
        <v>1315.4045852358854</v>
      </c>
      <c r="G36" s="24">
        <f t="shared" si="1"/>
        <v>0</v>
      </c>
      <c r="H36" s="3">
        <f t="shared" si="7"/>
        <v>755.38792217329217</v>
      </c>
      <c r="I36" s="25">
        <f t="shared" si="8"/>
        <v>560.01666306259324</v>
      </c>
      <c r="J36" s="3">
        <f t="shared" si="9"/>
        <v>301595.15220625425</v>
      </c>
      <c r="K36" s="2">
        <f t="shared" ca="1" si="10"/>
        <v>36</v>
      </c>
    </row>
    <row r="37" spans="3:11" x14ac:dyDescent="0.3">
      <c r="C37" s="6">
        <v>20</v>
      </c>
      <c r="D37" s="22">
        <f t="shared" ca="1" si="4"/>
        <v>44652</v>
      </c>
      <c r="E37" s="3">
        <f t="shared" si="5"/>
        <v>301595.15220625425</v>
      </c>
      <c r="F37" s="24">
        <f t="shared" si="6"/>
        <v>1315.4045852358854</v>
      </c>
      <c r="G37" s="24">
        <f t="shared" si="1"/>
        <v>0</v>
      </c>
      <c r="H37" s="3">
        <f t="shared" si="7"/>
        <v>753.98788051563565</v>
      </c>
      <c r="I37" s="25">
        <f t="shared" si="8"/>
        <v>561.41670472024975</v>
      </c>
      <c r="J37" s="3">
        <f t="shared" si="9"/>
        <v>301033.73550153401</v>
      </c>
      <c r="K37" s="2">
        <f t="shared" ca="1" si="10"/>
        <v>36</v>
      </c>
    </row>
    <row r="38" spans="3:11" x14ac:dyDescent="0.3">
      <c r="C38" s="6">
        <v>21</v>
      </c>
      <c r="D38" s="22">
        <f t="shared" ca="1" si="4"/>
        <v>44682</v>
      </c>
      <c r="E38" s="3">
        <f t="shared" si="5"/>
        <v>301033.73550153401</v>
      </c>
      <c r="F38" s="24">
        <f t="shared" si="6"/>
        <v>1315.4045852358854</v>
      </c>
      <c r="G38" s="24">
        <f t="shared" si="1"/>
        <v>0</v>
      </c>
      <c r="H38" s="3">
        <f t="shared" si="7"/>
        <v>752.58433875383503</v>
      </c>
      <c r="I38" s="25">
        <f t="shared" si="8"/>
        <v>562.82024648205038</v>
      </c>
      <c r="J38" s="3">
        <f t="shared" si="9"/>
        <v>300470.91525505198</v>
      </c>
      <c r="K38" s="2">
        <f t="shared" ca="1" si="10"/>
        <v>36</v>
      </c>
    </row>
    <row r="39" spans="3:11" x14ac:dyDescent="0.3">
      <c r="C39" s="6">
        <v>22</v>
      </c>
      <c r="D39" s="22">
        <f t="shared" ca="1" si="4"/>
        <v>44713</v>
      </c>
      <c r="E39" s="3">
        <f t="shared" si="5"/>
        <v>300470.91525505198</v>
      </c>
      <c r="F39" s="24">
        <f t="shared" si="6"/>
        <v>1315.4045852358854</v>
      </c>
      <c r="G39" s="24">
        <f t="shared" si="1"/>
        <v>0</v>
      </c>
      <c r="H39" s="3">
        <f t="shared" si="7"/>
        <v>751.17728813762994</v>
      </c>
      <c r="I39" s="25">
        <f t="shared" si="8"/>
        <v>564.22729709825546</v>
      </c>
      <c r="J39" s="3">
        <f t="shared" si="9"/>
        <v>299906.68795795372</v>
      </c>
      <c r="K39" s="2">
        <f t="shared" ca="1" si="10"/>
        <v>37</v>
      </c>
    </row>
    <row r="40" spans="3:11" x14ac:dyDescent="0.3">
      <c r="C40" s="6">
        <v>23</v>
      </c>
      <c r="D40" s="22">
        <f t="shared" ca="1" si="4"/>
        <v>44743</v>
      </c>
      <c r="E40" s="3">
        <f t="shared" si="5"/>
        <v>299906.68795795372</v>
      </c>
      <c r="F40" s="24">
        <f t="shared" si="6"/>
        <v>1315.4045852358854</v>
      </c>
      <c r="G40" s="24">
        <f t="shared" si="1"/>
        <v>0</v>
      </c>
      <c r="H40" s="3">
        <f t="shared" si="7"/>
        <v>749.76671989488432</v>
      </c>
      <c r="I40" s="25">
        <f t="shared" si="8"/>
        <v>565.63786534100109</v>
      </c>
      <c r="J40" s="3">
        <f t="shared" si="9"/>
        <v>299341.05009261274</v>
      </c>
      <c r="K40" s="2">
        <f t="shared" ca="1" si="10"/>
        <v>37</v>
      </c>
    </row>
    <row r="41" spans="3:11" x14ac:dyDescent="0.3">
      <c r="C41" s="6">
        <v>24</v>
      </c>
      <c r="D41" s="22">
        <f t="shared" ca="1" si="4"/>
        <v>44774</v>
      </c>
      <c r="E41" s="3">
        <f t="shared" si="5"/>
        <v>299341.05009261274</v>
      </c>
      <c r="F41" s="24">
        <f t="shared" si="6"/>
        <v>1315.4045852358854</v>
      </c>
      <c r="G41" s="24">
        <f t="shared" si="1"/>
        <v>0</v>
      </c>
      <c r="H41" s="3">
        <f t="shared" si="7"/>
        <v>748.35262523153187</v>
      </c>
      <c r="I41" s="25">
        <f t="shared" si="8"/>
        <v>567.05196000435353</v>
      </c>
      <c r="J41" s="3">
        <f t="shared" si="9"/>
        <v>298773.99813260837</v>
      </c>
      <c r="K41" s="2">
        <f t="shared" ca="1" si="10"/>
        <v>37</v>
      </c>
    </row>
    <row r="42" spans="3:11" x14ac:dyDescent="0.3">
      <c r="C42" s="6">
        <v>25</v>
      </c>
      <c r="D42" s="22">
        <f t="shared" ca="1" si="4"/>
        <v>44805</v>
      </c>
      <c r="E42" s="3">
        <f t="shared" si="5"/>
        <v>298773.99813260837</v>
      </c>
      <c r="F42" s="24">
        <f t="shared" si="6"/>
        <v>1315.4045852358854</v>
      </c>
      <c r="G42" s="24">
        <f t="shared" si="1"/>
        <v>0</v>
      </c>
      <c r="H42" s="3">
        <f t="shared" si="7"/>
        <v>746.93499533152089</v>
      </c>
      <c r="I42" s="25">
        <f t="shared" si="8"/>
        <v>568.46958990436451</v>
      </c>
      <c r="J42" s="3">
        <f t="shared" si="9"/>
        <v>298205.52854270401</v>
      </c>
      <c r="K42" s="2">
        <f t="shared" ca="1" si="10"/>
        <v>37</v>
      </c>
    </row>
    <row r="43" spans="3:11" x14ac:dyDescent="0.3">
      <c r="C43" s="6">
        <v>26</v>
      </c>
      <c r="D43" s="22">
        <f t="shared" ca="1" si="4"/>
        <v>44835</v>
      </c>
      <c r="E43" s="3">
        <f t="shared" si="5"/>
        <v>298205.52854270401</v>
      </c>
      <c r="F43" s="24">
        <f t="shared" si="6"/>
        <v>1315.4045852358854</v>
      </c>
      <c r="G43" s="24">
        <f t="shared" si="1"/>
        <v>0</v>
      </c>
      <c r="H43" s="3">
        <f t="shared" si="7"/>
        <v>745.51382135675999</v>
      </c>
      <c r="I43" s="25">
        <f t="shared" si="8"/>
        <v>569.89076387912542</v>
      </c>
      <c r="J43" s="3">
        <f t="shared" si="9"/>
        <v>297635.63777882489</v>
      </c>
      <c r="K43" s="2">
        <f t="shared" ca="1" si="10"/>
        <v>37</v>
      </c>
    </row>
    <row r="44" spans="3:11" x14ac:dyDescent="0.3">
      <c r="C44" s="6">
        <v>27</v>
      </c>
      <c r="D44" s="22">
        <f t="shared" ca="1" si="4"/>
        <v>44866</v>
      </c>
      <c r="E44" s="3">
        <f t="shared" si="5"/>
        <v>297635.63777882489</v>
      </c>
      <c r="F44" s="24">
        <f t="shared" si="6"/>
        <v>1315.4045852358854</v>
      </c>
      <c r="G44" s="24">
        <f t="shared" si="1"/>
        <v>0</v>
      </c>
      <c r="H44" s="3">
        <f t="shared" si="7"/>
        <v>744.08909444706228</v>
      </c>
      <c r="I44" s="25">
        <f t="shared" si="8"/>
        <v>571.31549078882313</v>
      </c>
      <c r="J44" s="3">
        <f t="shared" si="9"/>
        <v>297064.32228803606</v>
      </c>
      <c r="K44" s="2">
        <f t="shared" ca="1" si="10"/>
        <v>37</v>
      </c>
    </row>
    <row r="45" spans="3:11" x14ac:dyDescent="0.3">
      <c r="C45" s="6">
        <v>28</v>
      </c>
      <c r="D45" s="22">
        <f t="shared" ca="1" si="4"/>
        <v>44896</v>
      </c>
      <c r="E45" s="3">
        <f t="shared" si="5"/>
        <v>297064.32228803606</v>
      </c>
      <c r="F45" s="24">
        <f t="shared" si="6"/>
        <v>1315.4045852358854</v>
      </c>
      <c r="G45" s="24">
        <f t="shared" si="1"/>
        <v>0</v>
      </c>
      <c r="H45" s="3">
        <f t="shared" si="7"/>
        <v>742.66080572009014</v>
      </c>
      <c r="I45" s="25">
        <f t="shared" si="8"/>
        <v>572.74377951579527</v>
      </c>
      <c r="J45" s="3">
        <f t="shared" si="9"/>
        <v>296491.57850852027</v>
      </c>
      <c r="K45" s="2">
        <f t="shared" ca="1" si="10"/>
        <v>37</v>
      </c>
    </row>
    <row r="46" spans="3:11" x14ac:dyDescent="0.3">
      <c r="C46" s="6">
        <v>29</v>
      </c>
      <c r="D46" s="22">
        <f t="shared" ca="1" si="4"/>
        <v>44927</v>
      </c>
      <c r="E46" s="3">
        <f t="shared" si="5"/>
        <v>296491.57850852027</v>
      </c>
      <c r="F46" s="24">
        <f t="shared" si="6"/>
        <v>1315.4045852358854</v>
      </c>
      <c r="G46" s="24">
        <f t="shared" si="1"/>
        <v>0</v>
      </c>
      <c r="H46" s="3">
        <f t="shared" si="7"/>
        <v>741.22894627130063</v>
      </c>
      <c r="I46" s="25">
        <f t="shared" si="8"/>
        <v>574.17563896458478</v>
      </c>
      <c r="J46" s="3">
        <f t="shared" si="9"/>
        <v>295917.40286955569</v>
      </c>
      <c r="K46" s="2">
        <f t="shared" ca="1" si="10"/>
        <v>37</v>
      </c>
    </row>
    <row r="47" spans="3:11" x14ac:dyDescent="0.3">
      <c r="C47" s="6">
        <v>30</v>
      </c>
      <c r="D47" s="22">
        <f t="shared" ca="1" si="4"/>
        <v>44958</v>
      </c>
      <c r="E47" s="3">
        <f t="shared" si="5"/>
        <v>295917.40286955569</v>
      </c>
      <c r="F47" s="24">
        <f t="shared" si="6"/>
        <v>1315.4045852358854</v>
      </c>
      <c r="G47" s="24">
        <f t="shared" si="1"/>
        <v>0</v>
      </c>
      <c r="H47" s="3">
        <f t="shared" si="7"/>
        <v>739.79350717388922</v>
      </c>
      <c r="I47" s="25">
        <f t="shared" si="8"/>
        <v>575.61107806199618</v>
      </c>
      <c r="J47" s="3">
        <f t="shared" si="9"/>
        <v>295341.79179149371</v>
      </c>
      <c r="K47" s="2">
        <f t="shared" ca="1" si="10"/>
        <v>37</v>
      </c>
    </row>
    <row r="48" spans="3:11" x14ac:dyDescent="0.3">
      <c r="C48" s="6">
        <v>31</v>
      </c>
      <c r="D48" s="22">
        <f t="shared" ca="1" si="4"/>
        <v>44986</v>
      </c>
      <c r="E48" s="3">
        <f t="shared" si="5"/>
        <v>295341.79179149371</v>
      </c>
      <c r="F48" s="24">
        <f t="shared" si="6"/>
        <v>1315.4045852358854</v>
      </c>
      <c r="G48" s="24">
        <f t="shared" si="1"/>
        <v>0</v>
      </c>
      <c r="H48" s="3">
        <f t="shared" si="7"/>
        <v>738.35447947873433</v>
      </c>
      <c r="I48" s="25">
        <f t="shared" si="8"/>
        <v>577.05010575715107</v>
      </c>
      <c r="J48" s="3">
        <f t="shared" si="9"/>
        <v>294764.74168573658</v>
      </c>
      <c r="K48" s="2">
        <f t="shared" ca="1" si="10"/>
        <v>37</v>
      </c>
    </row>
    <row r="49" spans="3:11" x14ac:dyDescent="0.3">
      <c r="C49" s="6">
        <v>32</v>
      </c>
      <c r="D49" s="22">
        <f t="shared" ca="1" si="4"/>
        <v>45017</v>
      </c>
      <c r="E49" s="3">
        <f t="shared" si="5"/>
        <v>294764.74168573658</v>
      </c>
      <c r="F49" s="24">
        <f t="shared" si="6"/>
        <v>1315.4045852358854</v>
      </c>
      <c r="G49" s="24">
        <f t="shared" si="1"/>
        <v>0</v>
      </c>
      <c r="H49" s="3">
        <f t="shared" si="7"/>
        <v>736.91185421434147</v>
      </c>
      <c r="I49" s="25">
        <f t="shared" si="8"/>
        <v>578.49273102154393</v>
      </c>
      <c r="J49" s="3">
        <f t="shared" si="9"/>
        <v>294186.24895471503</v>
      </c>
      <c r="K49" s="2">
        <f t="shared" ca="1" si="10"/>
        <v>37</v>
      </c>
    </row>
    <row r="50" spans="3:11" x14ac:dyDescent="0.3">
      <c r="C50" s="6">
        <v>33</v>
      </c>
      <c r="D50" s="22">
        <f t="shared" ca="1" si="4"/>
        <v>45047</v>
      </c>
      <c r="E50" s="3">
        <f t="shared" si="5"/>
        <v>294186.24895471503</v>
      </c>
      <c r="F50" s="24">
        <f t="shared" si="6"/>
        <v>1315.4045852358854</v>
      </c>
      <c r="G50" s="24">
        <f t="shared" si="1"/>
        <v>0</v>
      </c>
      <c r="H50" s="3">
        <f t="shared" si="7"/>
        <v>735.46562238678757</v>
      </c>
      <c r="I50" s="25">
        <f t="shared" si="8"/>
        <v>579.93896284909783</v>
      </c>
      <c r="J50" s="3">
        <f t="shared" si="9"/>
        <v>293606.30999186594</v>
      </c>
      <c r="K50" s="2">
        <f t="shared" ca="1" si="10"/>
        <v>37</v>
      </c>
    </row>
    <row r="51" spans="3:11" x14ac:dyDescent="0.3">
      <c r="C51" s="6">
        <v>34</v>
      </c>
      <c r="D51" s="22">
        <f t="shared" ca="1" si="4"/>
        <v>45078</v>
      </c>
      <c r="E51" s="3">
        <f t="shared" si="5"/>
        <v>293606.30999186594</v>
      </c>
      <c r="F51" s="24">
        <f t="shared" si="6"/>
        <v>1315.4045852358854</v>
      </c>
      <c r="G51" s="24">
        <f t="shared" si="1"/>
        <v>0</v>
      </c>
      <c r="H51" s="3">
        <f t="shared" si="7"/>
        <v>734.01577497966491</v>
      </c>
      <c r="I51" s="25">
        <f t="shared" si="8"/>
        <v>581.38881025622049</v>
      </c>
      <c r="J51" s="3">
        <f t="shared" si="9"/>
        <v>293024.92118160974</v>
      </c>
      <c r="K51" s="2">
        <f t="shared" ca="1" si="10"/>
        <v>38</v>
      </c>
    </row>
    <row r="52" spans="3:11" x14ac:dyDescent="0.3">
      <c r="C52" s="6">
        <v>35</v>
      </c>
      <c r="D52" s="22">
        <f t="shared" ca="1" si="4"/>
        <v>45108</v>
      </c>
      <c r="E52" s="3">
        <f t="shared" si="5"/>
        <v>293024.92118160974</v>
      </c>
      <c r="F52" s="24">
        <f t="shared" si="6"/>
        <v>1315.4045852358854</v>
      </c>
      <c r="G52" s="24">
        <f t="shared" si="1"/>
        <v>0</v>
      </c>
      <c r="H52" s="3">
        <f t="shared" si="7"/>
        <v>732.5623029540244</v>
      </c>
      <c r="I52" s="25">
        <f t="shared" si="8"/>
        <v>582.842282281861</v>
      </c>
      <c r="J52" s="3">
        <f t="shared" si="9"/>
        <v>292442.0788993279</v>
      </c>
      <c r="K52" s="2">
        <f t="shared" ca="1" si="10"/>
        <v>38</v>
      </c>
    </row>
    <row r="53" spans="3:11" x14ac:dyDescent="0.3">
      <c r="C53" s="6">
        <v>36</v>
      </c>
      <c r="D53" s="22">
        <f t="shared" ca="1" si="4"/>
        <v>45139</v>
      </c>
      <c r="E53" s="3">
        <f t="shared" si="5"/>
        <v>292442.0788993279</v>
      </c>
      <c r="F53" s="24">
        <f t="shared" si="6"/>
        <v>1315.4045852358854</v>
      </c>
      <c r="G53" s="24">
        <f t="shared" si="1"/>
        <v>0</v>
      </c>
      <c r="H53" s="3">
        <f t="shared" si="7"/>
        <v>731.10519724831977</v>
      </c>
      <c r="I53" s="25">
        <f t="shared" si="8"/>
        <v>584.29938798756564</v>
      </c>
      <c r="J53" s="3">
        <f t="shared" si="9"/>
        <v>291857.77951134031</v>
      </c>
      <c r="K53" s="2">
        <f t="shared" ca="1" si="10"/>
        <v>38</v>
      </c>
    </row>
    <row r="54" spans="3:11" x14ac:dyDescent="0.3">
      <c r="C54" s="6">
        <v>37</v>
      </c>
      <c r="D54" s="22">
        <f t="shared" ca="1" si="4"/>
        <v>45170</v>
      </c>
      <c r="E54" s="3">
        <f t="shared" si="5"/>
        <v>291857.77951134031</v>
      </c>
      <c r="F54" s="24">
        <f t="shared" si="6"/>
        <v>1315.4045852358854</v>
      </c>
      <c r="G54" s="24">
        <f t="shared" si="1"/>
        <v>0</v>
      </c>
      <c r="H54" s="3">
        <f t="shared" si="7"/>
        <v>729.64444877835081</v>
      </c>
      <c r="I54" s="25">
        <f t="shared" si="8"/>
        <v>585.7601364575346</v>
      </c>
      <c r="J54" s="3">
        <f t="shared" si="9"/>
        <v>291272.0193748828</v>
      </c>
      <c r="K54" s="2">
        <f t="shared" ca="1" si="10"/>
        <v>38</v>
      </c>
    </row>
    <row r="55" spans="3:11" x14ac:dyDescent="0.3">
      <c r="C55" s="6">
        <v>38</v>
      </c>
      <c r="D55" s="22">
        <f t="shared" ca="1" si="4"/>
        <v>45200</v>
      </c>
      <c r="E55" s="3">
        <f t="shared" si="5"/>
        <v>291272.0193748828</v>
      </c>
      <c r="F55" s="24">
        <f t="shared" si="6"/>
        <v>1315.4045852358854</v>
      </c>
      <c r="G55" s="24">
        <f t="shared" si="1"/>
        <v>0</v>
      </c>
      <c r="H55" s="3">
        <f t="shared" si="7"/>
        <v>728.18004843720701</v>
      </c>
      <c r="I55" s="25">
        <f t="shared" si="8"/>
        <v>587.2245367986784</v>
      </c>
      <c r="J55" s="3">
        <f t="shared" si="9"/>
        <v>290684.79483808414</v>
      </c>
      <c r="K55" s="2">
        <f t="shared" ca="1" si="10"/>
        <v>38</v>
      </c>
    </row>
    <row r="56" spans="3:11" x14ac:dyDescent="0.3">
      <c r="C56" s="6">
        <v>39</v>
      </c>
      <c r="D56" s="22">
        <f t="shared" ca="1" si="4"/>
        <v>45231</v>
      </c>
      <c r="E56" s="3">
        <f t="shared" si="5"/>
        <v>290684.79483808414</v>
      </c>
      <c r="F56" s="24">
        <f t="shared" si="6"/>
        <v>1315.4045852358854</v>
      </c>
      <c r="G56" s="24">
        <f t="shared" si="1"/>
        <v>0</v>
      </c>
      <c r="H56" s="3">
        <f t="shared" si="7"/>
        <v>726.71198709521036</v>
      </c>
      <c r="I56" s="25">
        <f t="shared" si="8"/>
        <v>588.69259814067505</v>
      </c>
      <c r="J56" s="3">
        <f t="shared" si="9"/>
        <v>290096.10223994346</v>
      </c>
      <c r="K56" s="2">
        <f t="shared" ca="1" si="10"/>
        <v>38</v>
      </c>
    </row>
    <row r="57" spans="3:11" x14ac:dyDescent="0.3">
      <c r="C57" s="6">
        <v>40</v>
      </c>
      <c r="D57" s="22">
        <f t="shared" ca="1" si="4"/>
        <v>45261</v>
      </c>
      <c r="E57" s="3">
        <f t="shared" si="5"/>
        <v>290096.10223994346</v>
      </c>
      <c r="F57" s="24">
        <f t="shared" si="6"/>
        <v>1315.4045852358854</v>
      </c>
      <c r="G57" s="24">
        <f t="shared" si="1"/>
        <v>0</v>
      </c>
      <c r="H57" s="3">
        <f t="shared" si="7"/>
        <v>725.24025559985864</v>
      </c>
      <c r="I57" s="25">
        <f t="shared" si="8"/>
        <v>590.16432963602676</v>
      </c>
      <c r="J57" s="3">
        <f t="shared" si="9"/>
        <v>289505.93791030743</v>
      </c>
      <c r="K57" s="2">
        <f t="shared" ca="1" si="10"/>
        <v>38</v>
      </c>
    </row>
    <row r="58" spans="3:11" x14ac:dyDescent="0.3">
      <c r="C58" s="6">
        <v>41</v>
      </c>
      <c r="D58" s="22">
        <f t="shared" ca="1" si="4"/>
        <v>45292</v>
      </c>
      <c r="E58" s="3">
        <f t="shared" si="5"/>
        <v>289505.93791030743</v>
      </c>
      <c r="F58" s="24">
        <f t="shared" si="6"/>
        <v>1315.4045852358854</v>
      </c>
      <c r="G58" s="24">
        <f t="shared" si="1"/>
        <v>0</v>
      </c>
      <c r="H58" s="3">
        <f t="shared" si="7"/>
        <v>723.76484477576855</v>
      </c>
      <c r="I58" s="25">
        <f t="shared" si="8"/>
        <v>591.63974046011685</v>
      </c>
      <c r="J58" s="3">
        <f t="shared" si="9"/>
        <v>288914.29816984729</v>
      </c>
      <c r="K58" s="2">
        <f t="shared" ca="1" si="10"/>
        <v>38</v>
      </c>
    </row>
    <row r="59" spans="3:11" x14ac:dyDescent="0.3">
      <c r="C59" s="6">
        <v>42</v>
      </c>
      <c r="D59" s="22">
        <f t="shared" ca="1" si="4"/>
        <v>45323</v>
      </c>
      <c r="E59" s="3">
        <f t="shared" si="5"/>
        <v>288914.29816984729</v>
      </c>
      <c r="F59" s="24">
        <f t="shared" si="6"/>
        <v>1315.4045852358854</v>
      </c>
      <c r="G59" s="24">
        <f t="shared" si="1"/>
        <v>0</v>
      </c>
      <c r="H59" s="3">
        <f t="shared" si="7"/>
        <v>722.2857454246182</v>
      </c>
      <c r="I59" s="25">
        <f t="shared" si="8"/>
        <v>593.11883981126721</v>
      </c>
      <c r="J59" s="3">
        <f t="shared" si="9"/>
        <v>288321.17933003604</v>
      </c>
      <c r="K59" s="2">
        <f t="shared" ca="1" si="10"/>
        <v>38</v>
      </c>
    </row>
    <row r="60" spans="3:11" x14ac:dyDescent="0.3">
      <c r="C60" s="6">
        <v>43</v>
      </c>
      <c r="D60" s="22">
        <f t="shared" ca="1" si="4"/>
        <v>45352</v>
      </c>
      <c r="E60" s="3">
        <f t="shared" si="5"/>
        <v>288321.17933003604</v>
      </c>
      <c r="F60" s="24">
        <f t="shared" si="6"/>
        <v>1315.4045852358854</v>
      </c>
      <c r="G60" s="24">
        <f t="shared" si="1"/>
        <v>0</v>
      </c>
      <c r="H60" s="3">
        <f t="shared" si="7"/>
        <v>720.80294832509014</v>
      </c>
      <c r="I60" s="25">
        <f t="shared" si="8"/>
        <v>594.60163691079526</v>
      </c>
      <c r="J60" s="3">
        <f t="shared" si="9"/>
        <v>287726.57769312523</v>
      </c>
      <c r="K60" s="2">
        <f t="shared" ca="1" si="10"/>
        <v>38</v>
      </c>
    </row>
    <row r="61" spans="3:11" x14ac:dyDescent="0.3">
      <c r="C61" s="6">
        <v>44</v>
      </c>
      <c r="D61" s="22">
        <f t="shared" ca="1" si="4"/>
        <v>45383</v>
      </c>
      <c r="E61" s="3">
        <f t="shared" si="5"/>
        <v>287726.57769312523</v>
      </c>
      <c r="F61" s="24">
        <f t="shared" si="6"/>
        <v>1315.4045852358854</v>
      </c>
      <c r="G61" s="24">
        <f t="shared" si="1"/>
        <v>0</v>
      </c>
      <c r="H61" s="3">
        <f t="shared" si="7"/>
        <v>719.31644423281307</v>
      </c>
      <c r="I61" s="25">
        <f t="shared" si="8"/>
        <v>596.08814100307234</v>
      </c>
      <c r="J61" s="3">
        <f t="shared" si="9"/>
        <v>287130.48955212213</v>
      </c>
      <c r="K61" s="2">
        <f t="shared" ca="1" si="10"/>
        <v>38</v>
      </c>
    </row>
    <row r="62" spans="3:11" x14ac:dyDescent="0.3">
      <c r="C62" s="6">
        <v>45</v>
      </c>
      <c r="D62" s="22">
        <f t="shared" ca="1" si="4"/>
        <v>45413</v>
      </c>
      <c r="E62" s="3">
        <f t="shared" si="5"/>
        <v>287130.48955212213</v>
      </c>
      <c r="F62" s="24">
        <f t="shared" si="6"/>
        <v>1315.4045852358854</v>
      </c>
      <c r="G62" s="24">
        <f t="shared" si="1"/>
        <v>0</v>
      </c>
      <c r="H62" s="3">
        <f t="shared" si="7"/>
        <v>717.82622388030529</v>
      </c>
      <c r="I62" s="25">
        <f t="shared" si="8"/>
        <v>597.57836135558011</v>
      </c>
      <c r="J62" s="3">
        <f t="shared" si="9"/>
        <v>286532.91119076655</v>
      </c>
      <c r="K62" s="2">
        <f t="shared" ca="1" si="10"/>
        <v>39</v>
      </c>
    </row>
    <row r="63" spans="3:11" x14ac:dyDescent="0.3">
      <c r="C63" s="6">
        <v>46</v>
      </c>
      <c r="D63" s="22">
        <f t="shared" ca="1" si="4"/>
        <v>45444</v>
      </c>
      <c r="E63" s="3">
        <f t="shared" si="5"/>
        <v>286532.91119076655</v>
      </c>
      <c r="F63" s="24">
        <f t="shared" si="6"/>
        <v>1315.4045852358854</v>
      </c>
      <c r="G63" s="24">
        <f t="shared" si="1"/>
        <v>0</v>
      </c>
      <c r="H63" s="3">
        <f t="shared" si="7"/>
        <v>716.33227797691643</v>
      </c>
      <c r="I63" s="25">
        <f t="shared" si="8"/>
        <v>599.07230725896898</v>
      </c>
      <c r="J63" s="3">
        <f t="shared" si="9"/>
        <v>285933.83888350759</v>
      </c>
      <c r="K63" s="2">
        <f t="shared" ca="1" si="10"/>
        <v>39</v>
      </c>
    </row>
    <row r="64" spans="3:11" x14ac:dyDescent="0.3">
      <c r="C64" s="6">
        <v>47</v>
      </c>
      <c r="D64" s="22">
        <f t="shared" ca="1" si="4"/>
        <v>45474</v>
      </c>
      <c r="E64" s="3">
        <f t="shared" si="5"/>
        <v>285933.83888350759</v>
      </c>
      <c r="F64" s="24">
        <f t="shared" si="6"/>
        <v>1315.4045852358854</v>
      </c>
      <c r="G64" s="24">
        <f t="shared" si="1"/>
        <v>0</v>
      </c>
      <c r="H64" s="3">
        <f t="shared" si="7"/>
        <v>714.83459720876897</v>
      </c>
      <c r="I64" s="25">
        <f t="shared" si="8"/>
        <v>600.56998802711644</v>
      </c>
      <c r="J64" s="3">
        <f t="shared" si="9"/>
        <v>285333.26889548049</v>
      </c>
      <c r="K64" s="2">
        <f t="shared" ca="1" si="10"/>
        <v>39</v>
      </c>
    </row>
    <row r="65" spans="3:11" x14ac:dyDescent="0.3">
      <c r="C65" s="6">
        <v>48</v>
      </c>
      <c r="D65" s="22">
        <f t="shared" ca="1" si="4"/>
        <v>45505</v>
      </c>
      <c r="E65" s="3">
        <f t="shared" si="5"/>
        <v>285333.26889548049</v>
      </c>
      <c r="F65" s="24">
        <f t="shared" si="6"/>
        <v>1315.4045852358854</v>
      </c>
      <c r="G65" s="24">
        <f t="shared" si="1"/>
        <v>0</v>
      </c>
      <c r="H65" s="3">
        <f t="shared" si="7"/>
        <v>713.3331722387012</v>
      </c>
      <c r="I65" s="25">
        <f t="shared" si="8"/>
        <v>602.07141299718421</v>
      </c>
      <c r="J65" s="3">
        <f t="shared" si="9"/>
        <v>284731.19748248329</v>
      </c>
      <c r="K65" s="2">
        <f t="shared" ca="1" si="10"/>
        <v>39</v>
      </c>
    </row>
    <row r="66" spans="3:11" x14ac:dyDescent="0.3">
      <c r="C66" s="6">
        <v>49</v>
      </c>
      <c r="D66" s="22">
        <f t="shared" ca="1" si="4"/>
        <v>45536</v>
      </c>
      <c r="E66" s="3">
        <f t="shared" si="5"/>
        <v>284731.19748248329</v>
      </c>
      <c r="F66" s="24">
        <f t="shared" si="6"/>
        <v>1315.4045852358854</v>
      </c>
      <c r="G66" s="24">
        <f t="shared" si="1"/>
        <v>0</v>
      </c>
      <c r="H66" s="3">
        <f t="shared" si="7"/>
        <v>711.82799370620819</v>
      </c>
      <c r="I66" s="25">
        <f t="shared" si="8"/>
        <v>603.57659152967722</v>
      </c>
      <c r="J66" s="3">
        <f t="shared" si="9"/>
        <v>284127.62089095364</v>
      </c>
      <c r="K66" s="2">
        <f t="shared" ca="1" si="10"/>
        <v>39</v>
      </c>
    </row>
    <row r="67" spans="3:11" x14ac:dyDescent="0.3">
      <c r="C67" s="6">
        <v>50</v>
      </c>
      <c r="D67" s="22">
        <f t="shared" ca="1" si="4"/>
        <v>45566</v>
      </c>
      <c r="E67" s="3">
        <f t="shared" si="5"/>
        <v>284127.62089095364</v>
      </c>
      <c r="F67" s="24">
        <f t="shared" si="6"/>
        <v>1315.4045852358854</v>
      </c>
      <c r="G67" s="24">
        <f t="shared" si="1"/>
        <v>0</v>
      </c>
      <c r="H67" s="3">
        <f t="shared" si="7"/>
        <v>710.31905222738408</v>
      </c>
      <c r="I67" s="25">
        <f t="shared" si="8"/>
        <v>605.08553300850133</v>
      </c>
      <c r="J67" s="3">
        <f t="shared" si="9"/>
        <v>283522.53535794513</v>
      </c>
      <c r="K67" s="2">
        <f t="shared" ca="1" si="10"/>
        <v>39</v>
      </c>
    </row>
    <row r="68" spans="3:11" x14ac:dyDescent="0.3">
      <c r="C68" s="6">
        <v>51</v>
      </c>
      <c r="D68" s="22">
        <f t="shared" ca="1" si="4"/>
        <v>45597</v>
      </c>
      <c r="E68" s="3">
        <f t="shared" si="5"/>
        <v>283522.53535794513</v>
      </c>
      <c r="F68" s="24">
        <f t="shared" si="6"/>
        <v>1315.4045852358854</v>
      </c>
      <c r="G68" s="24">
        <f t="shared" si="1"/>
        <v>0</v>
      </c>
      <c r="H68" s="3">
        <f t="shared" si="7"/>
        <v>708.80633839486279</v>
      </c>
      <c r="I68" s="25">
        <f t="shared" si="8"/>
        <v>606.59824684102261</v>
      </c>
      <c r="J68" s="3">
        <f t="shared" si="9"/>
        <v>282915.93711110408</v>
      </c>
      <c r="K68" s="2">
        <f t="shared" ca="1" si="10"/>
        <v>39</v>
      </c>
    </row>
    <row r="69" spans="3:11" x14ac:dyDescent="0.3">
      <c r="C69" s="6">
        <v>52</v>
      </c>
      <c r="D69" s="22">
        <f t="shared" ca="1" si="4"/>
        <v>45627</v>
      </c>
      <c r="E69" s="3">
        <f t="shared" si="5"/>
        <v>282915.93711110408</v>
      </c>
      <c r="F69" s="24">
        <f t="shared" si="6"/>
        <v>1315.4045852358854</v>
      </c>
      <c r="G69" s="24">
        <f t="shared" si="1"/>
        <v>0</v>
      </c>
      <c r="H69" s="3">
        <f t="shared" si="7"/>
        <v>707.28984277776021</v>
      </c>
      <c r="I69" s="25">
        <f t="shared" si="8"/>
        <v>608.11474245812519</v>
      </c>
      <c r="J69" s="3">
        <f t="shared" si="9"/>
        <v>282307.82236864598</v>
      </c>
      <c r="K69" s="2">
        <f t="shared" ca="1" si="10"/>
        <v>39</v>
      </c>
    </row>
    <row r="70" spans="3:11" x14ac:dyDescent="0.3">
      <c r="C70" s="6">
        <v>53</v>
      </c>
      <c r="D70" s="22">
        <f t="shared" ca="1" si="4"/>
        <v>45658</v>
      </c>
      <c r="E70" s="3">
        <f t="shared" si="5"/>
        <v>282307.82236864598</v>
      </c>
      <c r="F70" s="24">
        <f t="shared" si="6"/>
        <v>1315.4045852358854</v>
      </c>
      <c r="G70" s="24">
        <f t="shared" si="1"/>
        <v>0</v>
      </c>
      <c r="H70" s="3">
        <f t="shared" si="7"/>
        <v>705.76955592161494</v>
      </c>
      <c r="I70" s="25">
        <f t="shared" si="8"/>
        <v>609.63502931427047</v>
      </c>
      <c r="J70" s="3">
        <f t="shared" si="9"/>
        <v>281698.18733933172</v>
      </c>
      <c r="K70" s="2">
        <f t="shared" ca="1" si="10"/>
        <v>39</v>
      </c>
    </row>
    <row r="71" spans="3:11" x14ac:dyDescent="0.3">
      <c r="C71" s="6">
        <v>54</v>
      </c>
      <c r="D71" s="22">
        <f t="shared" ca="1" si="4"/>
        <v>45689</v>
      </c>
      <c r="E71" s="3">
        <f t="shared" si="5"/>
        <v>281698.18733933172</v>
      </c>
      <c r="F71" s="24">
        <f t="shared" si="6"/>
        <v>1315.4045852358854</v>
      </c>
      <c r="G71" s="24">
        <f t="shared" si="1"/>
        <v>0</v>
      </c>
      <c r="H71" s="3">
        <f t="shared" si="7"/>
        <v>704.24546834832927</v>
      </c>
      <c r="I71" s="25">
        <f t="shared" si="8"/>
        <v>611.15911688755614</v>
      </c>
      <c r="J71" s="3">
        <f t="shared" si="9"/>
        <v>281087.02822244418</v>
      </c>
      <c r="K71" s="2">
        <f t="shared" ca="1" si="10"/>
        <v>39</v>
      </c>
    </row>
    <row r="72" spans="3:11" x14ac:dyDescent="0.3">
      <c r="C72" s="6">
        <v>55</v>
      </c>
      <c r="D72" s="22">
        <f t="shared" ca="1" si="4"/>
        <v>45717</v>
      </c>
      <c r="E72" s="3">
        <f t="shared" si="5"/>
        <v>281087.02822244418</v>
      </c>
      <c r="F72" s="24">
        <f t="shared" si="6"/>
        <v>1315.4045852358854</v>
      </c>
      <c r="G72" s="24">
        <f t="shared" si="1"/>
        <v>0</v>
      </c>
      <c r="H72" s="3">
        <f t="shared" si="7"/>
        <v>702.71757055611045</v>
      </c>
      <c r="I72" s="25">
        <f t="shared" si="8"/>
        <v>612.68701467977496</v>
      </c>
      <c r="J72" s="3">
        <f t="shared" si="9"/>
        <v>280474.3412077644</v>
      </c>
      <c r="K72" s="2">
        <f t="shared" ca="1" si="10"/>
        <v>39</v>
      </c>
    </row>
    <row r="73" spans="3:11" x14ac:dyDescent="0.3">
      <c r="C73" s="6">
        <v>56</v>
      </c>
      <c r="D73" s="22">
        <f t="shared" ca="1" si="4"/>
        <v>45748</v>
      </c>
      <c r="E73" s="3">
        <f t="shared" si="5"/>
        <v>280474.3412077644</v>
      </c>
      <c r="F73" s="24">
        <f t="shared" si="6"/>
        <v>1315.4045852358854</v>
      </c>
      <c r="G73" s="24">
        <f t="shared" si="1"/>
        <v>0</v>
      </c>
      <c r="H73" s="3">
        <f t="shared" si="7"/>
        <v>701.18585301941107</v>
      </c>
      <c r="I73" s="25">
        <f t="shared" si="8"/>
        <v>614.21873221647434</v>
      </c>
      <c r="J73" s="3">
        <f t="shared" si="9"/>
        <v>279860.12247554795</v>
      </c>
      <c r="K73" s="2">
        <f t="shared" ca="1" si="10"/>
        <v>39</v>
      </c>
    </row>
    <row r="74" spans="3:11" x14ac:dyDescent="0.3">
      <c r="C74" s="6">
        <v>57</v>
      </c>
      <c r="D74" s="22">
        <f t="shared" ca="1" si="4"/>
        <v>45778</v>
      </c>
      <c r="E74" s="3">
        <f t="shared" si="5"/>
        <v>279860.12247554795</v>
      </c>
      <c r="F74" s="24">
        <f t="shared" si="6"/>
        <v>1315.4045852358854</v>
      </c>
      <c r="G74" s="24">
        <f t="shared" si="1"/>
        <v>0</v>
      </c>
      <c r="H74" s="3">
        <f t="shared" si="7"/>
        <v>699.65030618886988</v>
      </c>
      <c r="I74" s="25">
        <f t="shared" si="8"/>
        <v>615.75427904701553</v>
      </c>
      <c r="J74" s="3">
        <f t="shared" si="9"/>
        <v>279244.36819650093</v>
      </c>
      <c r="K74" s="2">
        <f t="shared" ca="1" si="10"/>
        <v>40</v>
      </c>
    </row>
    <row r="75" spans="3:11" x14ac:dyDescent="0.3">
      <c r="C75" s="6">
        <v>58</v>
      </c>
      <c r="D75" s="22">
        <f t="shared" ca="1" si="4"/>
        <v>45809</v>
      </c>
      <c r="E75" s="3">
        <f t="shared" si="5"/>
        <v>279244.36819650093</v>
      </c>
      <c r="F75" s="24">
        <f t="shared" si="6"/>
        <v>1315.4045852358854</v>
      </c>
      <c r="G75" s="24">
        <f t="shared" si="1"/>
        <v>0</v>
      </c>
      <c r="H75" s="3">
        <f t="shared" si="7"/>
        <v>698.11092049125239</v>
      </c>
      <c r="I75" s="25">
        <f t="shared" si="8"/>
        <v>617.29366474463302</v>
      </c>
      <c r="J75" s="3">
        <f t="shared" si="9"/>
        <v>278627.07453175628</v>
      </c>
      <c r="K75" s="2">
        <f t="shared" ca="1" si="10"/>
        <v>40</v>
      </c>
    </row>
    <row r="76" spans="3:11" x14ac:dyDescent="0.3">
      <c r="C76" s="6">
        <v>59</v>
      </c>
      <c r="D76" s="22">
        <f t="shared" ca="1" si="4"/>
        <v>45839</v>
      </c>
      <c r="E76" s="3">
        <f t="shared" si="5"/>
        <v>278627.07453175628</v>
      </c>
      <c r="F76" s="24">
        <f t="shared" si="6"/>
        <v>1315.4045852358854</v>
      </c>
      <c r="G76" s="24">
        <f t="shared" si="1"/>
        <v>0</v>
      </c>
      <c r="H76" s="3">
        <f t="shared" si="7"/>
        <v>696.56768632939077</v>
      </c>
      <c r="I76" s="25">
        <f t="shared" si="8"/>
        <v>618.83689890649464</v>
      </c>
      <c r="J76" s="3">
        <f t="shared" si="9"/>
        <v>278008.23763284978</v>
      </c>
      <c r="K76" s="2">
        <f t="shared" ca="1" si="10"/>
        <v>40</v>
      </c>
    </row>
    <row r="77" spans="3:11" x14ac:dyDescent="0.3">
      <c r="C77" s="6">
        <v>60</v>
      </c>
      <c r="D77" s="22">
        <f t="shared" ca="1" si="4"/>
        <v>45870</v>
      </c>
      <c r="E77" s="3">
        <f t="shared" si="5"/>
        <v>278008.23763284978</v>
      </c>
      <c r="F77" s="24">
        <f t="shared" si="6"/>
        <v>1315.4045852358854</v>
      </c>
      <c r="G77" s="24">
        <f t="shared" si="1"/>
        <v>0</v>
      </c>
      <c r="H77" s="3">
        <f t="shared" si="7"/>
        <v>695.02059408212449</v>
      </c>
      <c r="I77" s="25">
        <f t="shared" si="8"/>
        <v>620.38399115376092</v>
      </c>
      <c r="J77" s="3">
        <f t="shared" si="9"/>
        <v>277387.85364169604</v>
      </c>
      <c r="K77" s="2">
        <f t="shared" ca="1" si="10"/>
        <v>40</v>
      </c>
    </row>
    <row r="78" spans="3:11" x14ac:dyDescent="0.3">
      <c r="C78" s="6">
        <v>61</v>
      </c>
      <c r="D78" s="22">
        <f t="shared" ca="1" si="4"/>
        <v>45901</v>
      </c>
      <c r="E78" s="3">
        <f t="shared" si="5"/>
        <v>277387.85364169604</v>
      </c>
      <c r="F78" s="24">
        <f t="shared" si="6"/>
        <v>1315.4045852358854</v>
      </c>
      <c r="G78" s="24">
        <f t="shared" si="1"/>
        <v>0</v>
      </c>
      <c r="H78" s="3">
        <f t="shared" si="7"/>
        <v>693.46963410424007</v>
      </c>
      <c r="I78" s="25">
        <f t="shared" si="8"/>
        <v>621.93495113164533</v>
      </c>
      <c r="J78" s="3">
        <f t="shared" si="9"/>
        <v>276765.9186905644</v>
      </c>
      <c r="K78" s="2">
        <f t="shared" ca="1" si="10"/>
        <v>40</v>
      </c>
    </row>
    <row r="79" spans="3:11" x14ac:dyDescent="0.3">
      <c r="C79" s="6">
        <v>62</v>
      </c>
      <c r="D79" s="22">
        <f t="shared" ca="1" si="4"/>
        <v>45931</v>
      </c>
      <c r="E79" s="3">
        <f t="shared" si="5"/>
        <v>276765.9186905644</v>
      </c>
      <c r="F79" s="24">
        <f t="shared" si="6"/>
        <v>1315.4045852358854</v>
      </c>
      <c r="G79" s="24">
        <f t="shared" si="1"/>
        <v>0</v>
      </c>
      <c r="H79" s="3">
        <f t="shared" si="7"/>
        <v>691.91479672641105</v>
      </c>
      <c r="I79" s="25">
        <f t="shared" si="8"/>
        <v>623.48978850947435</v>
      </c>
      <c r="J79" s="3">
        <f t="shared" si="9"/>
        <v>276142.4289020549</v>
      </c>
      <c r="K79" s="2">
        <f t="shared" ca="1" si="10"/>
        <v>40</v>
      </c>
    </row>
    <row r="80" spans="3:11" x14ac:dyDescent="0.3">
      <c r="C80" s="6">
        <v>63</v>
      </c>
      <c r="D80" s="22">
        <f t="shared" ca="1" si="4"/>
        <v>45962</v>
      </c>
      <c r="E80" s="3">
        <f t="shared" si="5"/>
        <v>276142.4289020549</v>
      </c>
      <c r="F80" s="24">
        <f t="shared" si="6"/>
        <v>1315.4045852358854</v>
      </c>
      <c r="G80" s="24">
        <f t="shared" si="1"/>
        <v>0</v>
      </c>
      <c r="H80" s="3">
        <f t="shared" si="7"/>
        <v>690.35607225513729</v>
      </c>
      <c r="I80" s="25">
        <f t="shared" si="8"/>
        <v>625.04851298074811</v>
      </c>
      <c r="J80" s="3">
        <f t="shared" si="9"/>
        <v>275517.38038907415</v>
      </c>
      <c r="K80" s="2">
        <f t="shared" ca="1" si="10"/>
        <v>40</v>
      </c>
    </row>
    <row r="81" spans="3:11" x14ac:dyDescent="0.3">
      <c r="C81" s="6">
        <v>64</v>
      </c>
      <c r="D81" s="22">
        <f t="shared" ca="1" si="4"/>
        <v>45992</v>
      </c>
      <c r="E81" s="3">
        <f t="shared" si="5"/>
        <v>275517.38038907415</v>
      </c>
      <c r="F81" s="24">
        <f t="shared" si="6"/>
        <v>1315.4045852358854</v>
      </c>
      <c r="G81" s="24">
        <f t="shared" si="1"/>
        <v>0</v>
      </c>
      <c r="H81" s="3">
        <f t="shared" si="7"/>
        <v>688.79345097268538</v>
      </c>
      <c r="I81" s="25">
        <f t="shared" si="8"/>
        <v>626.61113426320003</v>
      </c>
      <c r="J81" s="3">
        <f t="shared" si="9"/>
        <v>274890.76925481093</v>
      </c>
      <c r="K81" s="2">
        <f t="shared" ca="1" si="10"/>
        <v>40</v>
      </c>
    </row>
    <row r="82" spans="3:11" x14ac:dyDescent="0.3">
      <c r="C82" s="6">
        <v>65</v>
      </c>
      <c r="D82" s="22">
        <f t="shared" ca="1" si="4"/>
        <v>46023</v>
      </c>
      <c r="E82" s="3">
        <f t="shared" si="5"/>
        <v>274890.76925481093</v>
      </c>
      <c r="F82" s="24">
        <f t="shared" si="6"/>
        <v>1315.4045852358854</v>
      </c>
      <c r="G82" s="24">
        <f t="shared" si="1"/>
        <v>0</v>
      </c>
      <c r="H82" s="3">
        <f t="shared" si="7"/>
        <v>687.22692313702737</v>
      </c>
      <c r="I82" s="25">
        <f t="shared" si="8"/>
        <v>628.17766209885804</v>
      </c>
      <c r="J82" s="3">
        <f t="shared" si="9"/>
        <v>274262.5915927121</v>
      </c>
      <c r="K82" s="2">
        <f t="shared" ca="1" si="10"/>
        <v>40</v>
      </c>
    </row>
    <row r="83" spans="3:11" x14ac:dyDescent="0.3">
      <c r="C83" s="6">
        <v>66</v>
      </c>
      <c r="D83" s="22">
        <f t="shared" ref="D83:D146" ca="1" si="11">EOMONTH(D82,0)+1</f>
        <v>46054</v>
      </c>
      <c r="E83" s="3">
        <f t="shared" ref="E83:E146" si="12">J82</f>
        <v>274262.5915927121</v>
      </c>
      <c r="F83" s="24">
        <f t="shared" ref="F83:F146" si="13">IF(E83&gt;$B$12,$B$12,(E83+(E83*(($B$10/12)))))</f>
        <v>1315.4045852358854</v>
      </c>
      <c r="G83" s="24">
        <f t="shared" ref="G83:G146" si="14">IF(E83&gt;$B$12,$B$14,0)</f>
        <v>0</v>
      </c>
      <c r="H83" s="3">
        <f t="shared" ref="H83:H146" si="15">(E83*($B$10/12))</f>
        <v>685.6564789817802</v>
      </c>
      <c r="I83" s="25">
        <f t="shared" ref="I83:I146" si="16">(F83-H83)+G83</f>
        <v>629.74810625410521</v>
      </c>
      <c r="J83" s="3">
        <f t="shared" ref="J83:J146" si="17">E83-I83</f>
        <v>273632.843486458</v>
      </c>
      <c r="K83" s="2">
        <f t="shared" ref="K83:K146" ca="1" si="18">ROUNDDOWN(((D83-$B$7)/365.25),0)</f>
        <v>40</v>
      </c>
    </row>
    <row r="84" spans="3:11" x14ac:dyDescent="0.3">
      <c r="C84" s="6">
        <v>67</v>
      </c>
      <c r="D84" s="22">
        <f t="shared" ca="1" si="11"/>
        <v>46082</v>
      </c>
      <c r="E84" s="3">
        <f t="shared" si="12"/>
        <v>273632.843486458</v>
      </c>
      <c r="F84" s="24">
        <f t="shared" si="13"/>
        <v>1315.4045852358854</v>
      </c>
      <c r="G84" s="24">
        <f t="shared" si="14"/>
        <v>0</v>
      </c>
      <c r="H84" s="3">
        <f t="shared" si="15"/>
        <v>684.08210871614506</v>
      </c>
      <c r="I84" s="25">
        <f t="shared" si="16"/>
        <v>631.32247651974035</v>
      </c>
      <c r="J84" s="3">
        <f t="shared" si="17"/>
        <v>273001.52100993827</v>
      </c>
      <c r="K84" s="2">
        <f t="shared" ca="1" si="18"/>
        <v>40</v>
      </c>
    </row>
    <row r="85" spans="3:11" x14ac:dyDescent="0.3">
      <c r="C85" s="6">
        <v>68</v>
      </c>
      <c r="D85" s="22">
        <f t="shared" ca="1" si="11"/>
        <v>46113</v>
      </c>
      <c r="E85" s="3">
        <f t="shared" si="12"/>
        <v>273001.52100993827</v>
      </c>
      <c r="F85" s="24">
        <f t="shared" si="13"/>
        <v>1315.4045852358854</v>
      </c>
      <c r="G85" s="24">
        <f t="shared" si="14"/>
        <v>0</v>
      </c>
      <c r="H85" s="3">
        <f t="shared" si="15"/>
        <v>682.5038025248457</v>
      </c>
      <c r="I85" s="25">
        <f t="shared" si="16"/>
        <v>632.90078271103971</v>
      </c>
      <c r="J85" s="3">
        <f t="shared" si="17"/>
        <v>272368.62022722722</v>
      </c>
      <c r="K85" s="2">
        <f t="shared" ca="1" si="18"/>
        <v>40</v>
      </c>
    </row>
    <row r="86" spans="3:11" x14ac:dyDescent="0.3">
      <c r="C86" s="6">
        <v>69</v>
      </c>
      <c r="D86" s="22">
        <f t="shared" ca="1" si="11"/>
        <v>46143</v>
      </c>
      <c r="E86" s="3">
        <f t="shared" si="12"/>
        <v>272368.62022722722</v>
      </c>
      <c r="F86" s="24">
        <f t="shared" si="13"/>
        <v>1315.4045852358854</v>
      </c>
      <c r="G86" s="24">
        <f t="shared" si="14"/>
        <v>0</v>
      </c>
      <c r="H86" s="3">
        <f t="shared" si="15"/>
        <v>680.92155056806803</v>
      </c>
      <c r="I86" s="25">
        <f t="shared" si="16"/>
        <v>634.48303466781738</v>
      </c>
      <c r="J86" s="3">
        <f t="shared" si="17"/>
        <v>271734.13719255943</v>
      </c>
      <c r="K86" s="2">
        <f t="shared" ca="1" si="18"/>
        <v>40</v>
      </c>
    </row>
    <row r="87" spans="3:11" x14ac:dyDescent="0.3">
      <c r="C87" s="6">
        <v>70</v>
      </c>
      <c r="D87" s="22">
        <f t="shared" ca="1" si="11"/>
        <v>46174</v>
      </c>
      <c r="E87" s="3">
        <f t="shared" si="12"/>
        <v>271734.13719255943</v>
      </c>
      <c r="F87" s="24">
        <f t="shared" si="13"/>
        <v>1315.4045852358854</v>
      </c>
      <c r="G87" s="24">
        <f t="shared" si="14"/>
        <v>0</v>
      </c>
      <c r="H87" s="3">
        <f t="shared" si="15"/>
        <v>679.33534298139864</v>
      </c>
      <c r="I87" s="25">
        <f t="shared" si="16"/>
        <v>636.06924225448677</v>
      </c>
      <c r="J87" s="3">
        <f t="shared" si="17"/>
        <v>271098.06795030495</v>
      </c>
      <c r="K87" s="2">
        <f t="shared" ca="1" si="18"/>
        <v>41</v>
      </c>
    </row>
    <row r="88" spans="3:11" x14ac:dyDescent="0.3">
      <c r="C88" s="6">
        <v>71</v>
      </c>
      <c r="D88" s="22">
        <f t="shared" ca="1" si="11"/>
        <v>46204</v>
      </c>
      <c r="E88" s="3">
        <f t="shared" si="12"/>
        <v>271098.06795030495</v>
      </c>
      <c r="F88" s="24">
        <f t="shared" si="13"/>
        <v>1315.4045852358854</v>
      </c>
      <c r="G88" s="24">
        <f t="shared" si="14"/>
        <v>0</v>
      </c>
      <c r="H88" s="3">
        <f t="shared" si="15"/>
        <v>677.74516987576237</v>
      </c>
      <c r="I88" s="25">
        <f t="shared" si="16"/>
        <v>637.65941536012303</v>
      </c>
      <c r="J88" s="3">
        <f t="shared" si="17"/>
        <v>270460.40853494481</v>
      </c>
      <c r="K88" s="2">
        <f t="shared" ca="1" si="18"/>
        <v>41</v>
      </c>
    </row>
    <row r="89" spans="3:11" x14ac:dyDescent="0.3">
      <c r="C89" s="6">
        <v>72</v>
      </c>
      <c r="D89" s="22">
        <f t="shared" ca="1" si="11"/>
        <v>46235</v>
      </c>
      <c r="E89" s="3">
        <f t="shared" si="12"/>
        <v>270460.40853494481</v>
      </c>
      <c r="F89" s="24">
        <f t="shared" si="13"/>
        <v>1315.4045852358854</v>
      </c>
      <c r="G89" s="24">
        <f t="shared" si="14"/>
        <v>0</v>
      </c>
      <c r="H89" s="3">
        <f t="shared" si="15"/>
        <v>676.15102133736207</v>
      </c>
      <c r="I89" s="25">
        <f t="shared" si="16"/>
        <v>639.25356389852334</v>
      </c>
      <c r="J89" s="3">
        <f t="shared" si="17"/>
        <v>269821.15497104632</v>
      </c>
      <c r="K89" s="2">
        <f t="shared" ca="1" si="18"/>
        <v>41</v>
      </c>
    </row>
    <row r="90" spans="3:11" x14ac:dyDescent="0.3">
      <c r="C90" s="6">
        <v>73</v>
      </c>
      <c r="D90" s="22">
        <f t="shared" ca="1" si="11"/>
        <v>46266</v>
      </c>
      <c r="E90" s="3">
        <f t="shared" si="12"/>
        <v>269821.15497104632</v>
      </c>
      <c r="F90" s="24">
        <f t="shared" si="13"/>
        <v>1315.4045852358854</v>
      </c>
      <c r="G90" s="24">
        <f t="shared" si="14"/>
        <v>0</v>
      </c>
      <c r="H90" s="3">
        <f t="shared" si="15"/>
        <v>674.55288742761581</v>
      </c>
      <c r="I90" s="25">
        <f t="shared" si="16"/>
        <v>640.85169780826959</v>
      </c>
      <c r="J90" s="3">
        <f t="shared" si="17"/>
        <v>269180.30327323807</v>
      </c>
      <c r="K90" s="2">
        <f t="shared" ca="1" si="18"/>
        <v>41</v>
      </c>
    </row>
    <row r="91" spans="3:11" x14ac:dyDescent="0.3">
      <c r="C91" s="6">
        <v>74</v>
      </c>
      <c r="D91" s="22">
        <f t="shared" ca="1" si="11"/>
        <v>46296</v>
      </c>
      <c r="E91" s="3">
        <f t="shared" si="12"/>
        <v>269180.30327323807</v>
      </c>
      <c r="F91" s="24">
        <f t="shared" si="13"/>
        <v>1315.4045852358854</v>
      </c>
      <c r="G91" s="24">
        <f t="shared" si="14"/>
        <v>0</v>
      </c>
      <c r="H91" s="3">
        <f t="shared" si="15"/>
        <v>672.95075818309522</v>
      </c>
      <c r="I91" s="25">
        <f t="shared" si="16"/>
        <v>642.45382705279019</v>
      </c>
      <c r="J91" s="3">
        <f t="shared" si="17"/>
        <v>268537.84944618528</v>
      </c>
      <c r="K91" s="2">
        <f t="shared" ca="1" si="18"/>
        <v>41</v>
      </c>
    </row>
    <row r="92" spans="3:11" x14ac:dyDescent="0.3">
      <c r="C92" s="6">
        <v>75</v>
      </c>
      <c r="D92" s="22">
        <f t="shared" ca="1" si="11"/>
        <v>46327</v>
      </c>
      <c r="E92" s="3">
        <f t="shared" si="12"/>
        <v>268537.84944618528</v>
      </c>
      <c r="F92" s="24">
        <f t="shared" si="13"/>
        <v>1315.4045852358854</v>
      </c>
      <c r="G92" s="24">
        <f t="shared" si="14"/>
        <v>0</v>
      </c>
      <c r="H92" s="3">
        <f t="shared" si="15"/>
        <v>671.34462361546321</v>
      </c>
      <c r="I92" s="25">
        <f t="shared" si="16"/>
        <v>644.0599616204222</v>
      </c>
      <c r="J92" s="3">
        <f t="shared" si="17"/>
        <v>267893.78948456486</v>
      </c>
      <c r="K92" s="2">
        <f t="shared" ca="1" si="18"/>
        <v>41</v>
      </c>
    </row>
    <row r="93" spans="3:11" x14ac:dyDescent="0.3">
      <c r="C93" s="6">
        <v>76</v>
      </c>
      <c r="D93" s="22">
        <f t="shared" ca="1" si="11"/>
        <v>46357</v>
      </c>
      <c r="E93" s="3">
        <f t="shared" si="12"/>
        <v>267893.78948456486</v>
      </c>
      <c r="F93" s="24">
        <f t="shared" si="13"/>
        <v>1315.4045852358854</v>
      </c>
      <c r="G93" s="24">
        <f t="shared" si="14"/>
        <v>0</v>
      </c>
      <c r="H93" s="3">
        <f t="shared" si="15"/>
        <v>669.73447371141219</v>
      </c>
      <c r="I93" s="25">
        <f t="shared" si="16"/>
        <v>645.67011152447321</v>
      </c>
      <c r="J93" s="3">
        <f t="shared" si="17"/>
        <v>267248.11937304039</v>
      </c>
      <c r="K93" s="2">
        <f t="shared" ca="1" si="18"/>
        <v>41</v>
      </c>
    </row>
    <row r="94" spans="3:11" x14ac:dyDescent="0.3">
      <c r="C94" s="6">
        <v>77</v>
      </c>
      <c r="D94" s="22">
        <f t="shared" ca="1" si="11"/>
        <v>46388</v>
      </c>
      <c r="E94" s="3">
        <f t="shared" si="12"/>
        <v>267248.11937304039</v>
      </c>
      <c r="F94" s="24">
        <f t="shared" si="13"/>
        <v>1315.4045852358854</v>
      </c>
      <c r="G94" s="24">
        <f t="shared" si="14"/>
        <v>0</v>
      </c>
      <c r="H94" s="3">
        <f t="shared" si="15"/>
        <v>668.12029843260098</v>
      </c>
      <c r="I94" s="25">
        <f t="shared" si="16"/>
        <v>647.28428680328443</v>
      </c>
      <c r="J94" s="3">
        <f t="shared" si="17"/>
        <v>266600.83508623712</v>
      </c>
      <c r="K94" s="2">
        <f t="shared" ca="1" si="18"/>
        <v>41</v>
      </c>
    </row>
    <row r="95" spans="3:11" x14ac:dyDescent="0.3">
      <c r="C95" s="6">
        <v>78</v>
      </c>
      <c r="D95" s="22">
        <f t="shared" ca="1" si="11"/>
        <v>46419</v>
      </c>
      <c r="E95" s="3">
        <f t="shared" si="12"/>
        <v>266600.83508623712</v>
      </c>
      <c r="F95" s="24">
        <f t="shared" si="13"/>
        <v>1315.4045852358854</v>
      </c>
      <c r="G95" s="24">
        <f t="shared" si="14"/>
        <v>0</v>
      </c>
      <c r="H95" s="3">
        <f t="shared" si="15"/>
        <v>666.50208771559278</v>
      </c>
      <c r="I95" s="25">
        <f t="shared" si="16"/>
        <v>648.90249752029263</v>
      </c>
      <c r="J95" s="3">
        <f t="shared" si="17"/>
        <v>265951.93258871679</v>
      </c>
      <c r="K95" s="2">
        <f t="shared" ca="1" si="18"/>
        <v>41</v>
      </c>
    </row>
    <row r="96" spans="3:11" x14ac:dyDescent="0.3">
      <c r="C96" s="6">
        <v>79</v>
      </c>
      <c r="D96" s="22">
        <f t="shared" ca="1" si="11"/>
        <v>46447</v>
      </c>
      <c r="E96" s="3">
        <f t="shared" si="12"/>
        <v>265951.93258871679</v>
      </c>
      <c r="F96" s="24">
        <f t="shared" si="13"/>
        <v>1315.4045852358854</v>
      </c>
      <c r="G96" s="24">
        <f t="shared" si="14"/>
        <v>0</v>
      </c>
      <c r="H96" s="3">
        <f t="shared" si="15"/>
        <v>664.87983147179204</v>
      </c>
      <c r="I96" s="25">
        <f t="shared" si="16"/>
        <v>650.52475376409336</v>
      </c>
      <c r="J96" s="3">
        <f t="shared" si="17"/>
        <v>265301.4078349527</v>
      </c>
      <c r="K96" s="2">
        <f t="shared" ca="1" si="18"/>
        <v>41</v>
      </c>
    </row>
    <row r="97" spans="3:11" x14ac:dyDescent="0.3">
      <c r="C97" s="6">
        <v>80</v>
      </c>
      <c r="D97" s="22">
        <f t="shared" ca="1" si="11"/>
        <v>46478</v>
      </c>
      <c r="E97" s="3">
        <f t="shared" si="12"/>
        <v>265301.4078349527</v>
      </c>
      <c r="F97" s="24">
        <f t="shared" si="13"/>
        <v>1315.4045852358854</v>
      </c>
      <c r="G97" s="24">
        <f t="shared" si="14"/>
        <v>0</v>
      </c>
      <c r="H97" s="3">
        <f t="shared" si="15"/>
        <v>663.25351958738179</v>
      </c>
      <c r="I97" s="25">
        <f t="shared" si="16"/>
        <v>652.15106564850362</v>
      </c>
      <c r="J97" s="3">
        <f t="shared" si="17"/>
        <v>264649.25676930422</v>
      </c>
      <c r="K97" s="2">
        <f t="shared" ca="1" si="18"/>
        <v>41</v>
      </c>
    </row>
    <row r="98" spans="3:11" x14ac:dyDescent="0.3">
      <c r="C98" s="6">
        <v>81</v>
      </c>
      <c r="D98" s="22">
        <f t="shared" ca="1" si="11"/>
        <v>46508</v>
      </c>
      <c r="E98" s="3">
        <f t="shared" si="12"/>
        <v>264649.25676930422</v>
      </c>
      <c r="F98" s="24">
        <f t="shared" si="13"/>
        <v>1315.4045852358854</v>
      </c>
      <c r="G98" s="24">
        <f t="shared" si="14"/>
        <v>0</v>
      </c>
      <c r="H98" s="3">
        <f t="shared" si="15"/>
        <v>661.62314192326062</v>
      </c>
      <c r="I98" s="25">
        <f t="shared" si="16"/>
        <v>653.78144331262479</v>
      </c>
      <c r="J98" s="3">
        <f t="shared" si="17"/>
        <v>263995.47532599157</v>
      </c>
      <c r="K98" s="2">
        <f t="shared" ca="1" si="18"/>
        <v>41</v>
      </c>
    </row>
    <row r="99" spans="3:11" x14ac:dyDescent="0.3">
      <c r="C99" s="6">
        <v>82</v>
      </c>
      <c r="D99" s="22">
        <f t="shared" ca="1" si="11"/>
        <v>46539</v>
      </c>
      <c r="E99" s="3">
        <f t="shared" si="12"/>
        <v>263995.47532599157</v>
      </c>
      <c r="F99" s="24">
        <f t="shared" si="13"/>
        <v>1315.4045852358854</v>
      </c>
      <c r="G99" s="24">
        <f t="shared" si="14"/>
        <v>0</v>
      </c>
      <c r="H99" s="3">
        <f t="shared" si="15"/>
        <v>659.98868831497896</v>
      </c>
      <c r="I99" s="25">
        <f t="shared" si="16"/>
        <v>655.41589692090645</v>
      </c>
      <c r="J99" s="3">
        <f t="shared" si="17"/>
        <v>263340.05942907068</v>
      </c>
      <c r="K99" s="2">
        <f t="shared" ca="1" si="18"/>
        <v>42</v>
      </c>
    </row>
    <row r="100" spans="3:11" x14ac:dyDescent="0.3">
      <c r="C100" s="6">
        <v>83</v>
      </c>
      <c r="D100" s="22">
        <f t="shared" ca="1" si="11"/>
        <v>46569</v>
      </c>
      <c r="E100" s="3">
        <f t="shared" si="12"/>
        <v>263340.05942907068</v>
      </c>
      <c r="F100" s="24">
        <f t="shared" si="13"/>
        <v>1315.4045852358854</v>
      </c>
      <c r="G100" s="24">
        <f t="shared" si="14"/>
        <v>0</v>
      </c>
      <c r="H100" s="3">
        <f t="shared" si="15"/>
        <v>658.35014857267674</v>
      </c>
      <c r="I100" s="25">
        <f t="shared" si="16"/>
        <v>657.05443666320866</v>
      </c>
      <c r="J100" s="3">
        <f t="shared" si="17"/>
        <v>262683.00499240746</v>
      </c>
      <c r="K100" s="2">
        <f t="shared" ca="1" si="18"/>
        <v>42</v>
      </c>
    </row>
    <row r="101" spans="3:11" x14ac:dyDescent="0.3">
      <c r="C101" s="6">
        <v>84</v>
      </c>
      <c r="D101" s="22">
        <f t="shared" ca="1" si="11"/>
        <v>46600</v>
      </c>
      <c r="E101" s="3">
        <f t="shared" si="12"/>
        <v>262683.00499240746</v>
      </c>
      <c r="F101" s="24">
        <f t="shared" si="13"/>
        <v>1315.4045852358854</v>
      </c>
      <c r="G101" s="24">
        <f t="shared" si="14"/>
        <v>0</v>
      </c>
      <c r="H101" s="3">
        <f t="shared" si="15"/>
        <v>656.70751248101863</v>
      </c>
      <c r="I101" s="25">
        <f t="shared" si="16"/>
        <v>658.69707275486678</v>
      </c>
      <c r="J101" s="3">
        <f t="shared" si="17"/>
        <v>262024.30791965258</v>
      </c>
      <c r="K101" s="2">
        <f t="shared" ca="1" si="18"/>
        <v>42</v>
      </c>
    </row>
    <row r="102" spans="3:11" x14ac:dyDescent="0.3">
      <c r="C102" s="6">
        <v>85</v>
      </c>
      <c r="D102" s="22">
        <f t="shared" ca="1" si="11"/>
        <v>46631</v>
      </c>
      <c r="E102" s="3">
        <f t="shared" si="12"/>
        <v>262024.30791965258</v>
      </c>
      <c r="F102" s="24">
        <f t="shared" si="13"/>
        <v>1315.4045852358854</v>
      </c>
      <c r="G102" s="24">
        <f t="shared" si="14"/>
        <v>0</v>
      </c>
      <c r="H102" s="3">
        <f t="shared" si="15"/>
        <v>655.06076979913144</v>
      </c>
      <c r="I102" s="25">
        <f t="shared" si="16"/>
        <v>660.34381543675397</v>
      </c>
      <c r="J102" s="3">
        <f t="shared" si="17"/>
        <v>261363.96410421582</v>
      </c>
      <c r="K102" s="2">
        <f t="shared" ca="1" si="18"/>
        <v>42</v>
      </c>
    </row>
    <row r="103" spans="3:11" x14ac:dyDescent="0.3">
      <c r="C103" s="6">
        <v>86</v>
      </c>
      <c r="D103" s="22">
        <f t="shared" ca="1" si="11"/>
        <v>46661</v>
      </c>
      <c r="E103" s="3">
        <f t="shared" si="12"/>
        <v>261363.96410421582</v>
      </c>
      <c r="F103" s="24">
        <f t="shared" si="13"/>
        <v>1315.4045852358854</v>
      </c>
      <c r="G103" s="24">
        <f t="shared" si="14"/>
        <v>0</v>
      </c>
      <c r="H103" s="3">
        <f t="shared" si="15"/>
        <v>653.4099102605395</v>
      </c>
      <c r="I103" s="25">
        <f t="shared" si="16"/>
        <v>661.9946749753459</v>
      </c>
      <c r="J103" s="3">
        <f t="shared" si="17"/>
        <v>260701.96942924047</v>
      </c>
      <c r="K103" s="2">
        <f t="shared" ca="1" si="18"/>
        <v>42</v>
      </c>
    </row>
    <row r="104" spans="3:11" x14ac:dyDescent="0.3">
      <c r="C104" s="6">
        <v>87</v>
      </c>
      <c r="D104" s="22">
        <f t="shared" ca="1" si="11"/>
        <v>46692</v>
      </c>
      <c r="E104" s="3">
        <f t="shared" si="12"/>
        <v>260701.96942924047</v>
      </c>
      <c r="F104" s="24">
        <f t="shared" si="13"/>
        <v>1315.4045852358854</v>
      </c>
      <c r="G104" s="24">
        <f t="shared" si="14"/>
        <v>0</v>
      </c>
      <c r="H104" s="3">
        <f t="shared" si="15"/>
        <v>651.75492357310122</v>
      </c>
      <c r="I104" s="25">
        <f t="shared" si="16"/>
        <v>663.64966166278418</v>
      </c>
      <c r="J104" s="3">
        <f t="shared" si="17"/>
        <v>260038.31976757769</v>
      </c>
      <c r="K104" s="2">
        <f t="shared" ca="1" si="18"/>
        <v>42</v>
      </c>
    </row>
    <row r="105" spans="3:11" x14ac:dyDescent="0.3">
      <c r="C105" s="6">
        <v>88</v>
      </c>
      <c r="D105" s="22">
        <f t="shared" ca="1" si="11"/>
        <v>46722</v>
      </c>
      <c r="E105" s="3">
        <f t="shared" si="12"/>
        <v>260038.31976757769</v>
      </c>
      <c r="F105" s="24">
        <f t="shared" si="13"/>
        <v>1315.4045852358854</v>
      </c>
      <c r="G105" s="24">
        <f t="shared" si="14"/>
        <v>0</v>
      </c>
      <c r="H105" s="3">
        <f t="shared" si="15"/>
        <v>650.09579941894424</v>
      </c>
      <c r="I105" s="25">
        <f t="shared" si="16"/>
        <v>665.30878581694117</v>
      </c>
      <c r="J105" s="3">
        <f t="shared" si="17"/>
        <v>259373.01098176074</v>
      </c>
      <c r="K105" s="2">
        <f t="shared" ca="1" si="18"/>
        <v>42</v>
      </c>
    </row>
    <row r="106" spans="3:11" x14ac:dyDescent="0.3">
      <c r="C106" s="6">
        <v>89</v>
      </c>
      <c r="D106" s="22">
        <f t="shared" ca="1" si="11"/>
        <v>46753</v>
      </c>
      <c r="E106" s="3">
        <f t="shared" si="12"/>
        <v>259373.01098176074</v>
      </c>
      <c r="F106" s="24">
        <f t="shared" si="13"/>
        <v>1315.4045852358854</v>
      </c>
      <c r="G106" s="24">
        <f t="shared" si="14"/>
        <v>0</v>
      </c>
      <c r="H106" s="3">
        <f t="shared" si="15"/>
        <v>648.43252745440191</v>
      </c>
      <c r="I106" s="25">
        <f t="shared" si="16"/>
        <v>666.9720577814835</v>
      </c>
      <c r="J106" s="3">
        <f t="shared" si="17"/>
        <v>258706.03892397927</v>
      </c>
      <c r="K106" s="2">
        <f t="shared" ca="1" si="18"/>
        <v>42</v>
      </c>
    </row>
    <row r="107" spans="3:11" x14ac:dyDescent="0.3">
      <c r="C107" s="6">
        <v>90</v>
      </c>
      <c r="D107" s="22">
        <f t="shared" ca="1" si="11"/>
        <v>46784</v>
      </c>
      <c r="E107" s="3">
        <f t="shared" si="12"/>
        <v>258706.03892397927</v>
      </c>
      <c r="F107" s="24">
        <f t="shared" si="13"/>
        <v>1315.4045852358854</v>
      </c>
      <c r="G107" s="24">
        <f t="shared" si="14"/>
        <v>0</v>
      </c>
      <c r="H107" s="3">
        <f t="shared" si="15"/>
        <v>646.76509730994815</v>
      </c>
      <c r="I107" s="25">
        <f t="shared" si="16"/>
        <v>668.63948792593726</v>
      </c>
      <c r="J107" s="3">
        <f t="shared" si="17"/>
        <v>258037.39943605333</v>
      </c>
      <c r="K107" s="2">
        <f t="shared" ca="1" si="18"/>
        <v>42</v>
      </c>
    </row>
    <row r="108" spans="3:11" x14ac:dyDescent="0.3">
      <c r="C108" s="6">
        <v>91</v>
      </c>
      <c r="D108" s="22">
        <f t="shared" ca="1" si="11"/>
        <v>46813</v>
      </c>
      <c r="E108" s="3">
        <f t="shared" si="12"/>
        <v>258037.39943605333</v>
      </c>
      <c r="F108" s="24">
        <f t="shared" si="13"/>
        <v>1315.4045852358854</v>
      </c>
      <c r="G108" s="24">
        <f t="shared" si="14"/>
        <v>0</v>
      </c>
      <c r="H108" s="3">
        <f t="shared" si="15"/>
        <v>645.09349859013332</v>
      </c>
      <c r="I108" s="25">
        <f t="shared" si="16"/>
        <v>670.31108664575208</v>
      </c>
      <c r="J108" s="3">
        <f t="shared" si="17"/>
        <v>257367.08834940757</v>
      </c>
      <c r="K108" s="2">
        <f t="shared" ca="1" si="18"/>
        <v>42</v>
      </c>
    </row>
    <row r="109" spans="3:11" x14ac:dyDescent="0.3">
      <c r="C109" s="6">
        <v>92</v>
      </c>
      <c r="D109" s="22">
        <f t="shared" ca="1" si="11"/>
        <v>46844</v>
      </c>
      <c r="E109" s="3">
        <f t="shared" si="12"/>
        <v>257367.08834940757</v>
      </c>
      <c r="F109" s="24">
        <f t="shared" si="13"/>
        <v>1315.4045852358854</v>
      </c>
      <c r="G109" s="24">
        <f t="shared" si="14"/>
        <v>0</v>
      </c>
      <c r="H109" s="3">
        <f t="shared" si="15"/>
        <v>643.41772087351899</v>
      </c>
      <c r="I109" s="25">
        <f t="shared" si="16"/>
        <v>671.98686436236642</v>
      </c>
      <c r="J109" s="3">
        <f t="shared" si="17"/>
        <v>256695.10148504519</v>
      </c>
      <c r="K109" s="2">
        <f t="shared" ca="1" si="18"/>
        <v>42</v>
      </c>
    </row>
    <row r="110" spans="3:11" x14ac:dyDescent="0.3">
      <c r="C110" s="6">
        <v>93</v>
      </c>
      <c r="D110" s="22">
        <f t="shared" ca="1" si="11"/>
        <v>46874</v>
      </c>
      <c r="E110" s="3">
        <f t="shared" si="12"/>
        <v>256695.10148504519</v>
      </c>
      <c r="F110" s="24">
        <f t="shared" si="13"/>
        <v>1315.4045852358854</v>
      </c>
      <c r="G110" s="24">
        <f t="shared" si="14"/>
        <v>0</v>
      </c>
      <c r="H110" s="3">
        <f t="shared" si="15"/>
        <v>641.73775371261297</v>
      </c>
      <c r="I110" s="25">
        <f t="shared" si="16"/>
        <v>673.66683152327244</v>
      </c>
      <c r="J110" s="3">
        <f t="shared" si="17"/>
        <v>256021.43465352192</v>
      </c>
      <c r="K110" s="2">
        <f t="shared" ca="1" si="18"/>
        <v>43</v>
      </c>
    </row>
    <row r="111" spans="3:11" x14ac:dyDescent="0.3">
      <c r="C111" s="6">
        <v>94</v>
      </c>
      <c r="D111" s="22">
        <f t="shared" ca="1" si="11"/>
        <v>46905</v>
      </c>
      <c r="E111" s="3">
        <f t="shared" si="12"/>
        <v>256021.43465352192</v>
      </c>
      <c r="F111" s="24">
        <f t="shared" si="13"/>
        <v>1315.4045852358854</v>
      </c>
      <c r="G111" s="24">
        <f t="shared" si="14"/>
        <v>0</v>
      </c>
      <c r="H111" s="3">
        <f t="shared" si="15"/>
        <v>640.0535866338048</v>
      </c>
      <c r="I111" s="25">
        <f t="shared" si="16"/>
        <v>675.35099860208061</v>
      </c>
      <c r="J111" s="3">
        <f t="shared" si="17"/>
        <v>255346.08365491984</v>
      </c>
      <c r="K111" s="2">
        <f t="shared" ca="1" si="18"/>
        <v>43</v>
      </c>
    </row>
    <row r="112" spans="3:11" x14ac:dyDescent="0.3">
      <c r="C112" s="6">
        <v>95</v>
      </c>
      <c r="D112" s="22">
        <f t="shared" ca="1" si="11"/>
        <v>46935</v>
      </c>
      <c r="E112" s="3">
        <f t="shared" si="12"/>
        <v>255346.08365491984</v>
      </c>
      <c r="F112" s="24">
        <f t="shared" si="13"/>
        <v>1315.4045852358854</v>
      </c>
      <c r="G112" s="24">
        <f t="shared" si="14"/>
        <v>0</v>
      </c>
      <c r="H112" s="3">
        <f t="shared" si="15"/>
        <v>638.36520913729964</v>
      </c>
      <c r="I112" s="25">
        <f t="shared" si="16"/>
        <v>677.03937609858576</v>
      </c>
      <c r="J112" s="3">
        <f t="shared" si="17"/>
        <v>254669.04427882127</v>
      </c>
      <c r="K112" s="2">
        <f t="shared" ca="1" si="18"/>
        <v>43</v>
      </c>
    </row>
    <row r="113" spans="3:11" x14ac:dyDescent="0.3">
      <c r="C113" s="6">
        <v>96</v>
      </c>
      <c r="D113" s="22">
        <f t="shared" ca="1" si="11"/>
        <v>46966</v>
      </c>
      <c r="E113" s="3">
        <f t="shared" si="12"/>
        <v>254669.04427882127</v>
      </c>
      <c r="F113" s="24">
        <f t="shared" si="13"/>
        <v>1315.4045852358854</v>
      </c>
      <c r="G113" s="24">
        <f t="shared" si="14"/>
        <v>0</v>
      </c>
      <c r="H113" s="3">
        <f t="shared" si="15"/>
        <v>636.67261069705319</v>
      </c>
      <c r="I113" s="25">
        <f t="shared" si="16"/>
        <v>678.73197453883222</v>
      </c>
      <c r="J113" s="3">
        <f t="shared" si="17"/>
        <v>253990.31230428244</v>
      </c>
      <c r="K113" s="2">
        <f t="shared" ca="1" si="18"/>
        <v>43</v>
      </c>
    </row>
    <row r="114" spans="3:11" x14ac:dyDescent="0.3">
      <c r="C114" s="6">
        <v>97</v>
      </c>
      <c r="D114" s="22">
        <f t="shared" ca="1" si="11"/>
        <v>46997</v>
      </c>
      <c r="E114" s="3">
        <f t="shared" si="12"/>
        <v>253990.31230428244</v>
      </c>
      <c r="F114" s="24">
        <f t="shared" si="13"/>
        <v>1315.4045852358854</v>
      </c>
      <c r="G114" s="24">
        <f t="shared" si="14"/>
        <v>0</v>
      </c>
      <c r="H114" s="3">
        <f t="shared" si="15"/>
        <v>634.97578076070613</v>
      </c>
      <c r="I114" s="25">
        <f t="shared" si="16"/>
        <v>680.42880447517928</v>
      </c>
      <c r="J114" s="3">
        <f t="shared" si="17"/>
        <v>253309.88349980727</v>
      </c>
      <c r="K114" s="2">
        <f t="shared" ca="1" si="18"/>
        <v>43</v>
      </c>
    </row>
    <row r="115" spans="3:11" x14ac:dyDescent="0.3">
      <c r="C115" s="6">
        <v>98</v>
      </c>
      <c r="D115" s="22">
        <f t="shared" ca="1" si="11"/>
        <v>47027</v>
      </c>
      <c r="E115" s="3">
        <f t="shared" si="12"/>
        <v>253309.88349980727</v>
      </c>
      <c r="F115" s="24">
        <f t="shared" si="13"/>
        <v>1315.4045852358854</v>
      </c>
      <c r="G115" s="24">
        <f t="shared" si="14"/>
        <v>0</v>
      </c>
      <c r="H115" s="3">
        <f t="shared" si="15"/>
        <v>633.27470874951814</v>
      </c>
      <c r="I115" s="25">
        <f t="shared" si="16"/>
        <v>682.12987648636727</v>
      </c>
      <c r="J115" s="3">
        <f t="shared" si="17"/>
        <v>252627.7536233209</v>
      </c>
      <c r="K115" s="2">
        <f t="shared" ca="1" si="18"/>
        <v>43</v>
      </c>
    </row>
    <row r="116" spans="3:11" x14ac:dyDescent="0.3">
      <c r="C116" s="6">
        <v>99</v>
      </c>
      <c r="D116" s="22">
        <f t="shared" ca="1" si="11"/>
        <v>47058</v>
      </c>
      <c r="E116" s="3">
        <f t="shared" si="12"/>
        <v>252627.7536233209</v>
      </c>
      <c r="F116" s="24">
        <f t="shared" si="13"/>
        <v>1315.4045852358854</v>
      </c>
      <c r="G116" s="24">
        <f t="shared" si="14"/>
        <v>0</v>
      </c>
      <c r="H116" s="3">
        <f t="shared" si="15"/>
        <v>631.56938405830226</v>
      </c>
      <c r="I116" s="25">
        <f t="shared" si="16"/>
        <v>683.83520117758314</v>
      </c>
      <c r="J116" s="3">
        <f t="shared" si="17"/>
        <v>251943.91842214332</v>
      </c>
      <c r="K116" s="2">
        <f t="shared" ca="1" si="18"/>
        <v>43</v>
      </c>
    </row>
    <row r="117" spans="3:11" x14ac:dyDescent="0.3">
      <c r="C117" s="6">
        <v>100</v>
      </c>
      <c r="D117" s="22">
        <f t="shared" ca="1" si="11"/>
        <v>47088</v>
      </c>
      <c r="E117" s="3">
        <f t="shared" si="12"/>
        <v>251943.91842214332</v>
      </c>
      <c r="F117" s="24">
        <f t="shared" si="13"/>
        <v>1315.4045852358854</v>
      </c>
      <c r="G117" s="24">
        <f t="shared" si="14"/>
        <v>0</v>
      </c>
      <c r="H117" s="3">
        <f t="shared" si="15"/>
        <v>629.85979605535829</v>
      </c>
      <c r="I117" s="25">
        <f t="shared" si="16"/>
        <v>685.54478918052712</v>
      </c>
      <c r="J117" s="3">
        <f t="shared" si="17"/>
        <v>251258.37363296279</v>
      </c>
      <c r="K117" s="2">
        <f t="shared" ca="1" si="18"/>
        <v>43</v>
      </c>
    </row>
    <row r="118" spans="3:11" x14ac:dyDescent="0.3">
      <c r="C118" s="6">
        <v>101</v>
      </c>
      <c r="D118" s="22">
        <f t="shared" ca="1" si="11"/>
        <v>47119</v>
      </c>
      <c r="E118" s="3">
        <f t="shared" si="12"/>
        <v>251258.37363296279</v>
      </c>
      <c r="F118" s="24">
        <f t="shared" si="13"/>
        <v>1315.4045852358854</v>
      </c>
      <c r="G118" s="24">
        <f t="shared" si="14"/>
        <v>0</v>
      </c>
      <c r="H118" s="3">
        <f t="shared" si="15"/>
        <v>628.14593408240694</v>
      </c>
      <c r="I118" s="25">
        <f t="shared" si="16"/>
        <v>687.25865115347847</v>
      </c>
      <c r="J118" s="3">
        <f t="shared" si="17"/>
        <v>250571.11498180931</v>
      </c>
      <c r="K118" s="2">
        <f t="shared" ca="1" si="18"/>
        <v>43</v>
      </c>
    </row>
    <row r="119" spans="3:11" x14ac:dyDescent="0.3">
      <c r="C119" s="6">
        <v>102</v>
      </c>
      <c r="D119" s="22">
        <f t="shared" ca="1" si="11"/>
        <v>47150</v>
      </c>
      <c r="E119" s="3">
        <f t="shared" si="12"/>
        <v>250571.11498180931</v>
      </c>
      <c r="F119" s="24">
        <f t="shared" si="13"/>
        <v>1315.4045852358854</v>
      </c>
      <c r="G119" s="24">
        <f t="shared" si="14"/>
        <v>0</v>
      </c>
      <c r="H119" s="3">
        <f t="shared" si="15"/>
        <v>626.42778745452324</v>
      </c>
      <c r="I119" s="25">
        <f t="shared" si="16"/>
        <v>688.97679778136217</v>
      </c>
      <c r="J119" s="3">
        <f t="shared" si="17"/>
        <v>249882.13818402795</v>
      </c>
      <c r="K119" s="2">
        <f t="shared" ca="1" si="18"/>
        <v>43</v>
      </c>
    </row>
    <row r="120" spans="3:11" x14ac:dyDescent="0.3">
      <c r="C120" s="6">
        <v>103</v>
      </c>
      <c r="D120" s="22">
        <f t="shared" ca="1" si="11"/>
        <v>47178</v>
      </c>
      <c r="E120" s="3">
        <f t="shared" si="12"/>
        <v>249882.13818402795</v>
      </c>
      <c r="F120" s="24">
        <f t="shared" si="13"/>
        <v>1315.4045852358854</v>
      </c>
      <c r="G120" s="24">
        <f t="shared" si="14"/>
        <v>0</v>
      </c>
      <c r="H120" s="3">
        <f t="shared" si="15"/>
        <v>624.70534546006991</v>
      </c>
      <c r="I120" s="25">
        <f t="shared" si="16"/>
        <v>690.6992397758155</v>
      </c>
      <c r="J120" s="3">
        <f t="shared" si="17"/>
        <v>249191.43894425212</v>
      </c>
      <c r="K120" s="2">
        <f t="shared" ca="1" si="18"/>
        <v>43</v>
      </c>
    </row>
    <row r="121" spans="3:11" x14ac:dyDescent="0.3">
      <c r="C121" s="6">
        <v>104</v>
      </c>
      <c r="D121" s="22">
        <f t="shared" ca="1" si="11"/>
        <v>47209</v>
      </c>
      <c r="E121" s="3">
        <f t="shared" si="12"/>
        <v>249191.43894425212</v>
      </c>
      <c r="F121" s="24">
        <f t="shared" si="13"/>
        <v>1315.4045852358854</v>
      </c>
      <c r="G121" s="24">
        <f t="shared" si="14"/>
        <v>0</v>
      </c>
      <c r="H121" s="3">
        <f t="shared" si="15"/>
        <v>622.97859736063026</v>
      </c>
      <c r="I121" s="25">
        <f t="shared" si="16"/>
        <v>692.42598787525515</v>
      </c>
      <c r="J121" s="3">
        <f t="shared" si="17"/>
        <v>248499.01295637686</v>
      </c>
      <c r="K121" s="2">
        <f t="shared" ca="1" si="18"/>
        <v>43</v>
      </c>
    </row>
    <row r="122" spans="3:11" x14ac:dyDescent="0.3">
      <c r="C122" s="6">
        <v>105</v>
      </c>
      <c r="D122" s="22">
        <f t="shared" ca="1" si="11"/>
        <v>47239</v>
      </c>
      <c r="E122" s="3">
        <f t="shared" si="12"/>
        <v>248499.01295637686</v>
      </c>
      <c r="F122" s="24">
        <f t="shared" si="13"/>
        <v>1315.4045852358854</v>
      </c>
      <c r="G122" s="24">
        <f t="shared" si="14"/>
        <v>0</v>
      </c>
      <c r="H122" s="3">
        <f t="shared" si="15"/>
        <v>621.24753239094218</v>
      </c>
      <c r="I122" s="25">
        <f t="shared" si="16"/>
        <v>694.15705284494322</v>
      </c>
      <c r="J122" s="3">
        <f t="shared" si="17"/>
        <v>247804.85590353192</v>
      </c>
      <c r="K122" s="2">
        <f t="shared" ca="1" si="18"/>
        <v>44</v>
      </c>
    </row>
    <row r="123" spans="3:11" x14ac:dyDescent="0.3">
      <c r="C123" s="6">
        <v>106</v>
      </c>
      <c r="D123" s="22">
        <f t="shared" ca="1" si="11"/>
        <v>47270</v>
      </c>
      <c r="E123" s="3">
        <f t="shared" si="12"/>
        <v>247804.85590353192</v>
      </c>
      <c r="F123" s="24">
        <f t="shared" si="13"/>
        <v>1315.4045852358854</v>
      </c>
      <c r="G123" s="24">
        <f t="shared" si="14"/>
        <v>0</v>
      </c>
      <c r="H123" s="3">
        <f t="shared" si="15"/>
        <v>619.51213975882979</v>
      </c>
      <c r="I123" s="25">
        <f t="shared" si="16"/>
        <v>695.89244547705562</v>
      </c>
      <c r="J123" s="3">
        <f t="shared" si="17"/>
        <v>247108.96345805487</v>
      </c>
      <c r="K123" s="2">
        <f t="shared" ca="1" si="18"/>
        <v>44</v>
      </c>
    </row>
    <row r="124" spans="3:11" x14ac:dyDescent="0.3">
      <c r="C124" s="6">
        <v>107</v>
      </c>
      <c r="D124" s="22">
        <f t="shared" ca="1" si="11"/>
        <v>47300</v>
      </c>
      <c r="E124" s="3">
        <f t="shared" si="12"/>
        <v>247108.96345805487</v>
      </c>
      <c r="F124" s="24">
        <f t="shared" si="13"/>
        <v>1315.4045852358854</v>
      </c>
      <c r="G124" s="24">
        <f t="shared" si="14"/>
        <v>0</v>
      </c>
      <c r="H124" s="3">
        <f t="shared" si="15"/>
        <v>617.77240864513715</v>
      </c>
      <c r="I124" s="25">
        <f t="shared" si="16"/>
        <v>697.63217659074826</v>
      </c>
      <c r="J124" s="3">
        <f t="shared" si="17"/>
        <v>246411.33128146414</v>
      </c>
      <c r="K124" s="2">
        <f t="shared" ca="1" si="18"/>
        <v>44</v>
      </c>
    </row>
    <row r="125" spans="3:11" x14ac:dyDescent="0.3">
      <c r="C125" s="6">
        <v>108</v>
      </c>
      <c r="D125" s="22">
        <f t="shared" ca="1" si="11"/>
        <v>47331</v>
      </c>
      <c r="E125" s="3">
        <f t="shared" si="12"/>
        <v>246411.33128146414</v>
      </c>
      <c r="F125" s="24">
        <f t="shared" si="13"/>
        <v>1315.4045852358854</v>
      </c>
      <c r="G125" s="24">
        <f t="shared" si="14"/>
        <v>0</v>
      </c>
      <c r="H125" s="3">
        <f t="shared" si="15"/>
        <v>616.02832820366041</v>
      </c>
      <c r="I125" s="25">
        <f t="shared" si="16"/>
        <v>699.376257032225</v>
      </c>
      <c r="J125" s="3">
        <f t="shared" si="17"/>
        <v>245711.95502443193</v>
      </c>
      <c r="K125" s="2">
        <f t="shared" ca="1" si="18"/>
        <v>44</v>
      </c>
    </row>
    <row r="126" spans="3:11" x14ac:dyDescent="0.3">
      <c r="C126" s="6">
        <v>109</v>
      </c>
      <c r="D126" s="22">
        <f t="shared" ca="1" si="11"/>
        <v>47362</v>
      </c>
      <c r="E126" s="3">
        <f t="shared" si="12"/>
        <v>245711.95502443193</v>
      </c>
      <c r="F126" s="24">
        <f t="shared" si="13"/>
        <v>1315.4045852358854</v>
      </c>
      <c r="G126" s="24">
        <f t="shared" si="14"/>
        <v>0</v>
      </c>
      <c r="H126" s="3">
        <f t="shared" si="15"/>
        <v>614.27988756107982</v>
      </c>
      <c r="I126" s="25">
        <f t="shared" si="16"/>
        <v>701.12469767480559</v>
      </c>
      <c r="J126" s="3">
        <f t="shared" si="17"/>
        <v>245010.83032675713</v>
      </c>
      <c r="K126" s="2">
        <f t="shared" ca="1" si="18"/>
        <v>44</v>
      </c>
    </row>
    <row r="127" spans="3:11" x14ac:dyDescent="0.3">
      <c r="C127" s="6">
        <v>110</v>
      </c>
      <c r="D127" s="22">
        <f t="shared" ca="1" si="11"/>
        <v>47392</v>
      </c>
      <c r="E127" s="3">
        <f t="shared" si="12"/>
        <v>245010.83032675713</v>
      </c>
      <c r="F127" s="24">
        <f t="shared" si="13"/>
        <v>1315.4045852358854</v>
      </c>
      <c r="G127" s="24">
        <f t="shared" si="14"/>
        <v>0</v>
      </c>
      <c r="H127" s="3">
        <f t="shared" si="15"/>
        <v>612.52707581689288</v>
      </c>
      <c r="I127" s="25">
        <f t="shared" si="16"/>
        <v>702.87750941899253</v>
      </c>
      <c r="J127" s="3">
        <f t="shared" si="17"/>
        <v>244307.95281733814</v>
      </c>
      <c r="K127" s="2">
        <f t="shared" ca="1" si="18"/>
        <v>44</v>
      </c>
    </row>
    <row r="128" spans="3:11" x14ac:dyDescent="0.3">
      <c r="C128" s="6">
        <v>111</v>
      </c>
      <c r="D128" s="22">
        <f t="shared" ca="1" si="11"/>
        <v>47423</v>
      </c>
      <c r="E128" s="3">
        <f t="shared" si="12"/>
        <v>244307.95281733814</v>
      </c>
      <c r="F128" s="24">
        <f t="shared" si="13"/>
        <v>1315.4045852358854</v>
      </c>
      <c r="G128" s="24">
        <f t="shared" si="14"/>
        <v>0</v>
      </c>
      <c r="H128" s="3">
        <f t="shared" si="15"/>
        <v>610.76988204334532</v>
      </c>
      <c r="I128" s="25">
        <f t="shared" si="16"/>
        <v>704.63470319254009</v>
      </c>
      <c r="J128" s="3">
        <f t="shared" si="17"/>
        <v>243603.3181141456</v>
      </c>
      <c r="K128" s="2">
        <f t="shared" ca="1" si="18"/>
        <v>44</v>
      </c>
    </row>
    <row r="129" spans="3:11" x14ac:dyDescent="0.3">
      <c r="C129" s="6">
        <v>112</v>
      </c>
      <c r="D129" s="22">
        <f t="shared" ca="1" si="11"/>
        <v>47453</v>
      </c>
      <c r="E129" s="3">
        <f t="shared" si="12"/>
        <v>243603.3181141456</v>
      </c>
      <c r="F129" s="24">
        <f t="shared" si="13"/>
        <v>1315.4045852358854</v>
      </c>
      <c r="G129" s="24">
        <f t="shared" si="14"/>
        <v>0</v>
      </c>
      <c r="H129" s="3">
        <f t="shared" si="15"/>
        <v>609.00829528536406</v>
      </c>
      <c r="I129" s="25">
        <f t="shared" si="16"/>
        <v>706.39628995052135</v>
      </c>
      <c r="J129" s="3">
        <f t="shared" si="17"/>
        <v>242896.92182419507</v>
      </c>
      <c r="K129" s="2">
        <f t="shared" ca="1" si="18"/>
        <v>44</v>
      </c>
    </row>
    <row r="130" spans="3:11" x14ac:dyDescent="0.3">
      <c r="C130" s="6">
        <v>113</v>
      </c>
      <c r="D130" s="22">
        <f t="shared" ca="1" si="11"/>
        <v>47484</v>
      </c>
      <c r="E130" s="3">
        <f t="shared" si="12"/>
        <v>242896.92182419507</v>
      </c>
      <c r="F130" s="24">
        <f t="shared" si="13"/>
        <v>1315.4045852358854</v>
      </c>
      <c r="G130" s="24">
        <f t="shared" si="14"/>
        <v>0</v>
      </c>
      <c r="H130" s="3">
        <f t="shared" si="15"/>
        <v>607.2423045604877</v>
      </c>
      <c r="I130" s="25">
        <f t="shared" si="16"/>
        <v>708.16228067539771</v>
      </c>
      <c r="J130" s="3">
        <f t="shared" si="17"/>
        <v>242188.75954351967</v>
      </c>
      <c r="K130" s="2">
        <f t="shared" ca="1" si="18"/>
        <v>44</v>
      </c>
    </row>
    <row r="131" spans="3:11" x14ac:dyDescent="0.3">
      <c r="C131" s="6">
        <v>114</v>
      </c>
      <c r="D131" s="22">
        <f t="shared" ca="1" si="11"/>
        <v>47515</v>
      </c>
      <c r="E131" s="3">
        <f t="shared" si="12"/>
        <v>242188.75954351967</v>
      </c>
      <c r="F131" s="24">
        <f t="shared" si="13"/>
        <v>1315.4045852358854</v>
      </c>
      <c r="G131" s="24">
        <f t="shared" si="14"/>
        <v>0</v>
      </c>
      <c r="H131" s="3">
        <f t="shared" si="15"/>
        <v>605.47189885879914</v>
      </c>
      <c r="I131" s="25">
        <f t="shared" si="16"/>
        <v>709.93268637708627</v>
      </c>
      <c r="J131" s="3">
        <f t="shared" si="17"/>
        <v>241478.82685714259</v>
      </c>
      <c r="K131" s="2">
        <f t="shared" ca="1" si="18"/>
        <v>44</v>
      </c>
    </row>
    <row r="132" spans="3:11" x14ac:dyDescent="0.3">
      <c r="C132" s="6">
        <v>115</v>
      </c>
      <c r="D132" s="22">
        <f t="shared" ca="1" si="11"/>
        <v>47543</v>
      </c>
      <c r="E132" s="3">
        <f t="shared" si="12"/>
        <v>241478.82685714259</v>
      </c>
      <c r="F132" s="24">
        <f t="shared" si="13"/>
        <v>1315.4045852358854</v>
      </c>
      <c r="G132" s="24">
        <f t="shared" si="14"/>
        <v>0</v>
      </c>
      <c r="H132" s="3">
        <f t="shared" si="15"/>
        <v>603.69706714285644</v>
      </c>
      <c r="I132" s="25">
        <f t="shared" si="16"/>
        <v>711.70751809302897</v>
      </c>
      <c r="J132" s="3">
        <f t="shared" si="17"/>
        <v>240767.11933904956</v>
      </c>
      <c r="K132" s="2">
        <f t="shared" ca="1" si="18"/>
        <v>44</v>
      </c>
    </row>
    <row r="133" spans="3:11" x14ac:dyDescent="0.3">
      <c r="C133" s="6">
        <v>116</v>
      </c>
      <c r="D133" s="22">
        <f t="shared" ca="1" si="11"/>
        <v>47574</v>
      </c>
      <c r="E133" s="3">
        <f t="shared" si="12"/>
        <v>240767.11933904956</v>
      </c>
      <c r="F133" s="24">
        <f t="shared" si="13"/>
        <v>1315.4045852358854</v>
      </c>
      <c r="G133" s="24">
        <f t="shared" si="14"/>
        <v>0</v>
      </c>
      <c r="H133" s="3">
        <f t="shared" si="15"/>
        <v>601.91779834762394</v>
      </c>
      <c r="I133" s="25">
        <f t="shared" si="16"/>
        <v>713.48678688826146</v>
      </c>
      <c r="J133" s="3">
        <f t="shared" si="17"/>
        <v>240053.63255216129</v>
      </c>
      <c r="K133" s="2">
        <f t="shared" ca="1" si="18"/>
        <v>44</v>
      </c>
    </row>
    <row r="134" spans="3:11" x14ac:dyDescent="0.3">
      <c r="C134" s="6">
        <v>117</v>
      </c>
      <c r="D134" s="22">
        <f t="shared" ca="1" si="11"/>
        <v>47604</v>
      </c>
      <c r="E134" s="3">
        <f t="shared" si="12"/>
        <v>240053.63255216129</v>
      </c>
      <c r="F134" s="24">
        <f t="shared" si="13"/>
        <v>1315.4045852358854</v>
      </c>
      <c r="G134" s="24">
        <f t="shared" si="14"/>
        <v>0</v>
      </c>
      <c r="H134" s="3">
        <f t="shared" si="15"/>
        <v>600.13408138040325</v>
      </c>
      <c r="I134" s="25">
        <f t="shared" si="16"/>
        <v>715.27050385548216</v>
      </c>
      <c r="J134" s="3">
        <f t="shared" si="17"/>
        <v>239338.3620483058</v>
      </c>
      <c r="K134" s="2">
        <f t="shared" ca="1" si="18"/>
        <v>44</v>
      </c>
    </row>
    <row r="135" spans="3:11" x14ac:dyDescent="0.3">
      <c r="C135" s="6">
        <v>118</v>
      </c>
      <c r="D135" s="22">
        <f t="shared" ca="1" si="11"/>
        <v>47635</v>
      </c>
      <c r="E135" s="3">
        <f t="shared" si="12"/>
        <v>239338.3620483058</v>
      </c>
      <c r="F135" s="24">
        <f t="shared" si="13"/>
        <v>1315.4045852358854</v>
      </c>
      <c r="G135" s="24">
        <f t="shared" si="14"/>
        <v>0</v>
      </c>
      <c r="H135" s="3">
        <f t="shared" si="15"/>
        <v>598.34590512076454</v>
      </c>
      <c r="I135" s="25">
        <f t="shared" si="16"/>
        <v>717.05868011512086</v>
      </c>
      <c r="J135" s="3">
        <f t="shared" si="17"/>
        <v>238621.30336819068</v>
      </c>
      <c r="K135" s="2">
        <f t="shared" ca="1" si="18"/>
        <v>45</v>
      </c>
    </row>
    <row r="136" spans="3:11" x14ac:dyDescent="0.3">
      <c r="C136" s="6">
        <v>119</v>
      </c>
      <c r="D136" s="22">
        <f t="shared" ca="1" si="11"/>
        <v>47665</v>
      </c>
      <c r="E136" s="3">
        <f t="shared" si="12"/>
        <v>238621.30336819068</v>
      </c>
      <c r="F136" s="24">
        <f t="shared" si="13"/>
        <v>1315.4045852358854</v>
      </c>
      <c r="G136" s="24">
        <f t="shared" si="14"/>
        <v>0</v>
      </c>
      <c r="H136" s="3">
        <f t="shared" si="15"/>
        <v>596.55325842047671</v>
      </c>
      <c r="I136" s="25">
        <f t="shared" si="16"/>
        <v>718.8513268154087</v>
      </c>
      <c r="J136" s="3">
        <f t="shared" si="17"/>
        <v>237902.45204137528</v>
      </c>
      <c r="K136" s="2">
        <f t="shared" ca="1" si="18"/>
        <v>45</v>
      </c>
    </row>
    <row r="137" spans="3:11" x14ac:dyDescent="0.3">
      <c r="C137" s="6">
        <v>120</v>
      </c>
      <c r="D137" s="22">
        <f t="shared" ca="1" si="11"/>
        <v>47696</v>
      </c>
      <c r="E137" s="3">
        <f t="shared" si="12"/>
        <v>237902.45204137528</v>
      </c>
      <c r="F137" s="24">
        <f t="shared" si="13"/>
        <v>1315.4045852358854</v>
      </c>
      <c r="G137" s="24">
        <f t="shared" si="14"/>
        <v>0</v>
      </c>
      <c r="H137" s="3">
        <f t="shared" si="15"/>
        <v>594.75613010343818</v>
      </c>
      <c r="I137" s="25">
        <f t="shared" si="16"/>
        <v>720.64845513244722</v>
      </c>
      <c r="J137" s="3">
        <f t="shared" si="17"/>
        <v>237181.80358624284</v>
      </c>
      <c r="K137" s="2">
        <f t="shared" ca="1" si="18"/>
        <v>45</v>
      </c>
    </row>
    <row r="138" spans="3:11" x14ac:dyDescent="0.3">
      <c r="C138" s="6">
        <v>121</v>
      </c>
      <c r="D138" s="22">
        <f t="shared" ca="1" si="11"/>
        <v>47727</v>
      </c>
      <c r="E138" s="3">
        <f t="shared" si="12"/>
        <v>237181.80358624284</v>
      </c>
      <c r="F138" s="24">
        <f t="shared" si="13"/>
        <v>1315.4045852358854</v>
      </c>
      <c r="G138" s="24">
        <f t="shared" si="14"/>
        <v>0</v>
      </c>
      <c r="H138" s="3">
        <f t="shared" si="15"/>
        <v>592.95450896560715</v>
      </c>
      <c r="I138" s="25">
        <f t="shared" si="16"/>
        <v>722.45007627027826</v>
      </c>
      <c r="J138" s="3">
        <f t="shared" si="17"/>
        <v>236459.35350997257</v>
      </c>
      <c r="K138" s="2">
        <f t="shared" ca="1" si="18"/>
        <v>45</v>
      </c>
    </row>
    <row r="139" spans="3:11" x14ac:dyDescent="0.3">
      <c r="C139" s="6">
        <v>122</v>
      </c>
      <c r="D139" s="22">
        <f t="shared" ca="1" si="11"/>
        <v>47757</v>
      </c>
      <c r="E139" s="3">
        <f t="shared" si="12"/>
        <v>236459.35350997257</v>
      </c>
      <c r="F139" s="24">
        <f t="shared" si="13"/>
        <v>1315.4045852358854</v>
      </c>
      <c r="G139" s="24">
        <f t="shared" si="14"/>
        <v>0</v>
      </c>
      <c r="H139" s="3">
        <f t="shared" si="15"/>
        <v>591.1483837749314</v>
      </c>
      <c r="I139" s="25">
        <f t="shared" si="16"/>
        <v>724.256201460954</v>
      </c>
      <c r="J139" s="3">
        <f t="shared" si="17"/>
        <v>235735.09730851161</v>
      </c>
      <c r="K139" s="2">
        <f t="shared" ca="1" si="18"/>
        <v>45</v>
      </c>
    </row>
    <row r="140" spans="3:11" x14ac:dyDescent="0.3">
      <c r="C140" s="6">
        <v>123</v>
      </c>
      <c r="D140" s="22">
        <f t="shared" ca="1" si="11"/>
        <v>47788</v>
      </c>
      <c r="E140" s="3">
        <f t="shared" si="12"/>
        <v>235735.09730851161</v>
      </c>
      <c r="F140" s="24">
        <f t="shared" si="13"/>
        <v>1315.4045852358854</v>
      </c>
      <c r="G140" s="24">
        <f t="shared" si="14"/>
        <v>0</v>
      </c>
      <c r="H140" s="3">
        <f t="shared" si="15"/>
        <v>589.33774327127901</v>
      </c>
      <c r="I140" s="25">
        <f t="shared" si="16"/>
        <v>726.0668419646064</v>
      </c>
      <c r="J140" s="3">
        <f t="shared" si="17"/>
        <v>235009.030466547</v>
      </c>
      <c r="K140" s="2">
        <f t="shared" ca="1" si="18"/>
        <v>45</v>
      </c>
    </row>
    <row r="141" spans="3:11" x14ac:dyDescent="0.3">
      <c r="C141" s="6">
        <v>124</v>
      </c>
      <c r="D141" s="22">
        <f t="shared" ca="1" si="11"/>
        <v>47818</v>
      </c>
      <c r="E141" s="3">
        <f t="shared" si="12"/>
        <v>235009.030466547</v>
      </c>
      <c r="F141" s="24">
        <f t="shared" si="13"/>
        <v>1315.4045852358854</v>
      </c>
      <c r="G141" s="24">
        <f t="shared" si="14"/>
        <v>0</v>
      </c>
      <c r="H141" s="3">
        <f t="shared" si="15"/>
        <v>587.52257616636757</v>
      </c>
      <c r="I141" s="25">
        <f t="shared" si="16"/>
        <v>727.88200906951784</v>
      </c>
      <c r="J141" s="3">
        <f t="shared" si="17"/>
        <v>234281.14845747748</v>
      </c>
      <c r="K141" s="2">
        <f t="shared" ca="1" si="18"/>
        <v>45</v>
      </c>
    </row>
    <row r="142" spans="3:11" x14ac:dyDescent="0.3">
      <c r="C142" s="6">
        <v>125</v>
      </c>
      <c r="D142" s="22">
        <f t="shared" ca="1" si="11"/>
        <v>47849</v>
      </c>
      <c r="E142" s="3">
        <f t="shared" si="12"/>
        <v>234281.14845747748</v>
      </c>
      <c r="F142" s="24">
        <f t="shared" si="13"/>
        <v>1315.4045852358854</v>
      </c>
      <c r="G142" s="24">
        <f t="shared" si="14"/>
        <v>0</v>
      </c>
      <c r="H142" s="3">
        <f t="shared" si="15"/>
        <v>585.70287114369376</v>
      </c>
      <c r="I142" s="25">
        <f t="shared" si="16"/>
        <v>729.70171409219165</v>
      </c>
      <c r="J142" s="3">
        <f t="shared" si="17"/>
        <v>233551.44674338528</v>
      </c>
      <c r="K142" s="2">
        <f t="shared" ca="1" si="18"/>
        <v>45</v>
      </c>
    </row>
    <row r="143" spans="3:11" x14ac:dyDescent="0.3">
      <c r="C143" s="6">
        <v>126</v>
      </c>
      <c r="D143" s="22">
        <f t="shared" ca="1" si="11"/>
        <v>47880</v>
      </c>
      <c r="E143" s="3">
        <f t="shared" si="12"/>
        <v>233551.44674338528</v>
      </c>
      <c r="F143" s="24">
        <f t="shared" si="13"/>
        <v>1315.4045852358854</v>
      </c>
      <c r="G143" s="24">
        <f t="shared" si="14"/>
        <v>0</v>
      </c>
      <c r="H143" s="3">
        <f t="shared" si="15"/>
        <v>583.87861685846326</v>
      </c>
      <c r="I143" s="25">
        <f t="shared" si="16"/>
        <v>731.52596837742215</v>
      </c>
      <c r="J143" s="3">
        <f t="shared" si="17"/>
        <v>232819.92077500786</v>
      </c>
      <c r="K143" s="2">
        <f t="shared" ca="1" si="18"/>
        <v>45</v>
      </c>
    </row>
    <row r="144" spans="3:11" x14ac:dyDescent="0.3">
      <c r="C144" s="6">
        <v>127</v>
      </c>
      <c r="D144" s="22">
        <f t="shared" ca="1" si="11"/>
        <v>47908</v>
      </c>
      <c r="E144" s="3">
        <f t="shared" si="12"/>
        <v>232819.92077500786</v>
      </c>
      <c r="F144" s="24">
        <f t="shared" si="13"/>
        <v>1315.4045852358854</v>
      </c>
      <c r="G144" s="24">
        <f t="shared" si="14"/>
        <v>0</v>
      </c>
      <c r="H144" s="3">
        <f t="shared" si="15"/>
        <v>582.04980193751965</v>
      </c>
      <c r="I144" s="25">
        <f t="shared" si="16"/>
        <v>733.35478329836576</v>
      </c>
      <c r="J144" s="3">
        <f t="shared" si="17"/>
        <v>232086.5659917095</v>
      </c>
      <c r="K144" s="2">
        <f t="shared" ca="1" si="18"/>
        <v>45</v>
      </c>
    </row>
    <row r="145" spans="3:11" x14ac:dyDescent="0.3">
      <c r="C145" s="6">
        <v>128</v>
      </c>
      <c r="D145" s="22">
        <f t="shared" ca="1" si="11"/>
        <v>47939</v>
      </c>
      <c r="E145" s="3">
        <f t="shared" si="12"/>
        <v>232086.5659917095</v>
      </c>
      <c r="F145" s="24">
        <f t="shared" si="13"/>
        <v>1315.4045852358854</v>
      </c>
      <c r="G145" s="24">
        <f t="shared" si="14"/>
        <v>0</v>
      </c>
      <c r="H145" s="3">
        <f t="shared" si="15"/>
        <v>580.21641497927374</v>
      </c>
      <c r="I145" s="25">
        <f t="shared" si="16"/>
        <v>735.18817025661167</v>
      </c>
      <c r="J145" s="3">
        <f t="shared" si="17"/>
        <v>231351.37782145289</v>
      </c>
      <c r="K145" s="2">
        <f t="shared" ca="1" si="18"/>
        <v>45</v>
      </c>
    </row>
    <row r="146" spans="3:11" x14ac:dyDescent="0.3">
      <c r="C146" s="6">
        <v>129</v>
      </c>
      <c r="D146" s="22">
        <f t="shared" ca="1" si="11"/>
        <v>47969</v>
      </c>
      <c r="E146" s="3">
        <f t="shared" si="12"/>
        <v>231351.37782145289</v>
      </c>
      <c r="F146" s="24">
        <f t="shared" si="13"/>
        <v>1315.4045852358854</v>
      </c>
      <c r="G146" s="24">
        <f t="shared" si="14"/>
        <v>0</v>
      </c>
      <c r="H146" s="3">
        <f t="shared" si="15"/>
        <v>578.37844455363222</v>
      </c>
      <c r="I146" s="25">
        <f t="shared" si="16"/>
        <v>737.02614068225319</v>
      </c>
      <c r="J146" s="3">
        <f t="shared" si="17"/>
        <v>230614.35168077063</v>
      </c>
      <c r="K146" s="2">
        <f t="shared" ca="1" si="18"/>
        <v>45</v>
      </c>
    </row>
    <row r="147" spans="3:11" x14ac:dyDescent="0.3">
      <c r="C147" s="6">
        <v>130</v>
      </c>
      <c r="D147" s="22">
        <f t="shared" ref="D147:D210" ca="1" si="19">EOMONTH(D146,0)+1</f>
        <v>48000</v>
      </c>
      <c r="E147" s="3">
        <f t="shared" ref="E147:E210" si="20">J146</f>
        <v>230614.35168077063</v>
      </c>
      <c r="F147" s="24">
        <f t="shared" ref="F147:F210" si="21">IF(E147&gt;$B$12,$B$12,(E147+(E147*(($B$10/12)))))</f>
        <v>1315.4045852358854</v>
      </c>
      <c r="G147" s="24">
        <f t="shared" ref="G147:G210" si="22">IF(E147&gt;$B$12,$B$14,0)</f>
        <v>0</v>
      </c>
      <c r="H147" s="3">
        <f t="shared" ref="H147:H210" si="23">(E147*($B$10/12))</f>
        <v>576.5358792019266</v>
      </c>
      <c r="I147" s="25">
        <f t="shared" ref="I147:I210" si="24">(F147-H147)+G147</f>
        <v>738.8687060339588</v>
      </c>
      <c r="J147" s="3">
        <f t="shared" ref="J147:J210" si="25">E147-I147</f>
        <v>229875.48297473666</v>
      </c>
      <c r="K147" s="2">
        <f t="shared" ref="K147:K210" ca="1" si="26">ROUNDDOWN(((D147-$B$7)/365.25),0)</f>
        <v>46</v>
      </c>
    </row>
    <row r="148" spans="3:11" x14ac:dyDescent="0.3">
      <c r="C148" s="6">
        <v>131</v>
      </c>
      <c r="D148" s="22">
        <f t="shared" ca="1" si="19"/>
        <v>48030</v>
      </c>
      <c r="E148" s="3">
        <f t="shared" si="20"/>
        <v>229875.48297473666</v>
      </c>
      <c r="F148" s="24">
        <f t="shared" si="21"/>
        <v>1315.4045852358854</v>
      </c>
      <c r="G148" s="24">
        <f t="shared" si="22"/>
        <v>0</v>
      </c>
      <c r="H148" s="3">
        <f t="shared" si="23"/>
        <v>574.6887074368417</v>
      </c>
      <c r="I148" s="25">
        <f t="shared" si="24"/>
        <v>740.71587779904371</v>
      </c>
      <c r="J148" s="3">
        <f t="shared" si="25"/>
        <v>229134.7670969376</v>
      </c>
      <c r="K148" s="2">
        <f t="shared" ca="1" si="26"/>
        <v>46</v>
      </c>
    </row>
    <row r="149" spans="3:11" x14ac:dyDescent="0.3">
      <c r="C149" s="6">
        <v>132</v>
      </c>
      <c r="D149" s="22">
        <f t="shared" ca="1" si="19"/>
        <v>48061</v>
      </c>
      <c r="E149" s="3">
        <f t="shared" si="20"/>
        <v>229134.7670969376</v>
      </c>
      <c r="F149" s="24">
        <f t="shared" si="21"/>
        <v>1315.4045852358854</v>
      </c>
      <c r="G149" s="24">
        <f t="shared" si="22"/>
        <v>0</v>
      </c>
      <c r="H149" s="3">
        <f t="shared" si="23"/>
        <v>572.83691774234399</v>
      </c>
      <c r="I149" s="25">
        <f t="shared" si="24"/>
        <v>742.56766749354142</v>
      </c>
      <c r="J149" s="3">
        <f t="shared" si="25"/>
        <v>228392.19942944407</v>
      </c>
      <c r="K149" s="2">
        <f t="shared" ca="1" si="26"/>
        <v>46</v>
      </c>
    </row>
    <row r="150" spans="3:11" x14ac:dyDescent="0.3">
      <c r="C150" s="6">
        <v>133</v>
      </c>
      <c r="D150" s="22">
        <f t="shared" ca="1" si="19"/>
        <v>48092</v>
      </c>
      <c r="E150" s="3">
        <f t="shared" si="20"/>
        <v>228392.19942944407</v>
      </c>
      <c r="F150" s="24">
        <f t="shared" si="21"/>
        <v>1315.4045852358854</v>
      </c>
      <c r="G150" s="24">
        <f t="shared" si="22"/>
        <v>0</v>
      </c>
      <c r="H150" s="3">
        <f t="shared" si="23"/>
        <v>570.98049857361013</v>
      </c>
      <c r="I150" s="25">
        <f t="shared" si="24"/>
        <v>744.42408666227527</v>
      </c>
      <c r="J150" s="3">
        <f t="shared" si="25"/>
        <v>227647.7753427818</v>
      </c>
      <c r="K150" s="2">
        <f t="shared" ca="1" si="26"/>
        <v>46</v>
      </c>
    </row>
    <row r="151" spans="3:11" x14ac:dyDescent="0.3">
      <c r="C151" s="6">
        <v>134</v>
      </c>
      <c r="D151" s="22">
        <f t="shared" ca="1" si="19"/>
        <v>48122</v>
      </c>
      <c r="E151" s="3">
        <f t="shared" si="20"/>
        <v>227647.7753427818</v>
      </c>
      <c r="F151" s="24">
        <f t="shared" si="21"/>
        <v>1315.4045852358854</v>
      </c>
      <c r="G151" s="24">
        <f t="shared" si="22"/>
        <v>0</v>
      </c>
      <c r="H151" s="3">
        <f t="shared" si="23"/>
        <v>569.11943835695445</v>
      </c>
      <c r="I151" s="25">
        <f t="shared" si="24"/>
        <v>746.28514687893096</v>
      </c>
      <c r="J151" s="3">
        <f t="shared" si="25"/>
        <v>226901.49019590285</v>
      </c>
      <c r="K151" s="2">
        <f t="shared" ca="1" si="26"/>
        <v>46</v>
      </c>
    </row>
    <row r="152" spans="3:11" x14ac:dyDescent="0.3">
      <c r="C152" s="6">
        <v>135</v>
      </c>
      <c r="D152" s="22">
        <f t="shared" ca="1" si="19"/>
        <v>48153</v>
      </c>
      <c r="E152" s="3">
        <f t="shared" si="20"/>
        <v>226901.49019590285</v>
      </c>
      <c r="F152" s="24">
        <f t="shared" si="21"/>
        <v>1315.4045852358854</v>
      </c>
      <c r="G152" s="24">
        <f t="shared" si="22"/>
        <v>0</v>
      </c>
      <c r="H152" s="3">
        <f t="shared" si="23"/>
        <v>567.25372548975713</v>
      </c>
      <c r="I152" s="25">
        <f t="shared" si="24"/>
        <v>748.15085974612828</v>
      </c>
      <c r="J152" s="3">
        <f t="shared" si="25"/>
        <v>226153.33933615673</v>
      </c>
      <c r="K152" s="2">
        <f t="shared" ca="1" si="26"/>
        <v>46</v>
      </c>
    </row>
    <row r="153" spans="3:11" x14ac:dyDescent="0.3">
      <c r="C153" s="6">
        <v>136</v>
      </c>
      <c r="D153" s="22">
        <f t="shared" ca="1" si="19"/>
        <v>48183</v>
      </c>
      <c r="E153" s="3">
        <f t="shared" si="20"/>
        <v>226153.33933615673</v>
      </c>
      <c r="F153" s="24">
        <f t="shared" si="21"/>
        <v>1315.4045852358854</v>
      </c>
      <c r="G153" s="24">
        <f t="shared" si="22"/>
        <v>0</v>
      </c>
      <c r="H153" s="3">
        <f t="shared" si="23"/>
        <v>565.38334834039188</v>
      </c>
      <c r="I153" s="25">
        <f t="shared" si="24"/>
        <v>750.02123689549353</v>
      </c>
      <c r="J153" s="3">
        <f t="shared" si="25"/>
        <v>225403.31809926123</v>
      </c>
      <c r="K153" s="2">
        <f t="shared" ca="1" si="26"/>
        <v>46</v>
      </c>
    </row>
    <row r="154" spans="3:11" x14ac:dyDescent="0.3">
      <c r="C154" s="6">
        <v>137</v>
      </c>
      <c r="D154" s="22">
        <f t="shared" ca="1" si="19"/>
        <v>48214</v>
      </c>
      <c r="E154" s="3">
        <f t="shared" si="20"/>
        <v>225403.31809926123</v>
      </c>
      <c r="F154" s="24">
        <f t="shared" si="21"/>
        <v>1315.4045852358854</v>
      </c>
      <c r="G154" s="24">
        <f t="shared" si="22"/>
        <v>0</v>
      </c>
      <c r="H154" s="3">
        <f t="shared" si="23"/>
        <v>563.5082952481531</v>
      </c>
      <c r="I154" s="25">
        <f t="shared" si="24"/>
        <v>751.8962899877323</v>
      </c>
      <c r="J154" s="3">
        <f t="shared" si="25"/>
        <v>224651.42180927351</v>
      </c>
      <c r="K154" s="2">
        <f t="shared" ca="1" si="26"/>
        <v>46</v>
      </c>
    </row>
    <row r="155" spans="3:11" x14ac:dyDescent="0.3">
      <c r="C155" s="6">
        <v>138</v>
      </c>
      <c r="D155" s="22">
        <f t="shared" ca="1" si="19"/>
        <v>48245</v>
      </c>
      <c r="E155" s="3">
        <f t="shared" si="20"/>
        <v>224651.42180927351</v>
      </c>
      <c r="F155" s="24">
        <f t="shared" si="21"/>
        <v>1315.4045852358854</v>
      </c>
      <c r="G155" s="24">
        <f t="shared" si="22"/>
        <v>0</v>
      </c>
      <c r="H155" s="3">
        <f t="shared" si="23"/>
        <v>561.62855452318377</v>
      </c>
      <c r="I155" s="25">
        <f t="shared" si="24"/>
        <v>753.77603071270164</v>
      </c>
      <c r="J155" s="3">
        <f t="shared" si="25"/>
        <v>223897.64577856081</v>
      </c>
      <c r="K155" s="2">
        <f t="shared" ca="1" si="26"/>
        <v>46</v>
      </c>
    </row>
    <row r="156" spans="3:11" x14ac:dyDescent="0.3">
      <c r="C156" s="6">
        <v>139</v>
      </c>
      <c r="D156" s="22">
        <f t="shared" ca="1" si="19"/>
        <v>48274</v>
      </c>
      <c r="E156" s="3">
        <f t="shared" si="20"/>
        <v>223897.64577856081</v>
      </c>
      <c r="F156" s="24">
        <f t="shared" si="21"/>
        <v>1315.4045852358854</v>
      </c>
      <c r="G156" s="24">
        <f t="shared" si="22"/>
        <v>0</v>
      </c>
      <c r="H156" s="3">
        <f t="shared" si="23"/>
        <v>559.74411444640202</v>
      </c>
      <c r="I156" s="25">
        <f t="shared" si="24"/>
        <v>755.66047078948338</v>
      </c>
      <c r="J156" s="3">
        <f t="shared" si="25"/>
        <v>223141.98530777133</v>
      </c>
      <c r="K156" s="2">
        <f t="shared" ca="1" si="26"/>
        <v>46</v>
      </c>
    </row>
    <row r="157" spans="3:11" x14ac:dyDescent="0.3">
      <c r="C157" s="6">
        <v>140</v>
      </c>
      <c r="D157" s="22">
        <f t="shared" ca="1" si="19"/>
        <v>48305</v>
      </c>
      <c r="E157" s="3">
        <f t="shared" si="20"/>
        <v>223141.98530777133</v>
      </c>
      <c r="F157" s="24">
        <f t="shared" si="21"/>
        <v>1315.4045852358854</v>
      </c>
      <c r="G157" s="24">
        <f t="shared" si="22"/>
        <v>0</v>
      </c>
      <c r="H157" s="3">
        <f t="shared" si="23"/>
        <v>557.85496326942837</v>
      </c>
      <c r="I157" s="25">
        <f t="shared" si="24"/>
        <v>757.54962196645704</v>
      </c>
      <c r="J157" s="3">
        <f t="shared" si="25"/>
        <v>222384.43568580487</v>
      </c>
      <c r="K157" s="2">
        <f t="shared" ca="1" si="26"/>
        <v>46</v>
      </c>
    </row>
    <row r="158" spans="3:11" x14ac:dyDescent="0.3">
      <c r="C158" s="6">
        <v>141</v>
      </c>
      <c r="D158" s="22">
        <f t="shared" ca="1" si="19"/>
        <v>48335</v>
      </c>
      <c r="E158" s="3">
        <f t="shared" si="20"/>
        <v>222384.43568580487</v>
      </c>
      <c r="F158" s="24">
        <f t="shared" si="21"/>
        <v>1315.4045852358854</v>
      </c>
      <c r="G158" s="24">
        <f t="shared" si="22"/>
        <v>0</v>
      </c>
      <c r="H158" s="3">
        <f t="shared" si="23"/>
        <v>555.96108921451219</v>
      </c>
      <c r="I158" s="25">
        <f t="shared" si="24"/>
        <v>759.44349602137322</v>
      </c>
      <c r="J158" s="3">
        <f t="shared" si="25"/>
        <v>221624.99218978349</v>
      </c>
      <c r="K158" s="2">
        <f t="shared" ca="1" si="26"/>
        <v>47</v>
      </c>
    </row>
    <row r="159" spans="3:11" x14ac:dyDescent="0.3">
      <c r="C159" s="6">
        <v>142</v>
      </c>
      <c r="D159" s="22">
        <f t="shared" ca="1" si="19"/>
        <v>48366</v>
      </c>
      <c r="E159" s="3">
        <f t="shared" si="20"/>
        <v>221624.99218978349</v>
      </c>
      <c r="F159" s="24">
        <f t="shared" si="21"/>
        <v>1315.4045852358854</v>
      </c>
      <c r="G159" s="24">
        <f t="shared" si="22"/>
        <v>0</v>
      </c>
      <c r="H159" s="3">
        <f t="shared" si="23"/>
        <v>554.06248047445877</v>
      </c>
      <c r="I159" s="25">
        <f t="shared" si="24"/>
        <v>761.34210476142664</v>
      </c>
      <c r="J159" s="3">
        <f t="shared" si="25"/>
        <v>220863.65008502206</v>
      </c>
      <c r="K159" s="2">
        <f t="shared" ca="1" si="26"/>
        <v>47</v>
      </c>
    </row>
    <row r="160" spans="3:11" x14ac:dyDescent="0.3">
      <c r="C160" s="6">
        <v>143</v>
      </c>
      <c r="D160" s="22">
        <f t="shared" ca="1" si="19"/>
        <v>48396</v>
      </c>
      <c r="E160" s="3">
        <f t="shared" si="20"/>
        <v>220863.65008502206</v>
      </c>
      <c r="F160" s="24">
        <f t="shared" si="21"/>
        <v>1315.4045852358854</v>
      </c>
      <c r="G160" s="24">
        <f t="shared" si="22"/>
        <v>0</v>
      </c>
      <c r="H160" s="3">
        <f t="shared" si="23"/>
        <v>552.15912521255518</v>
      </c>
      <c r="I160" s="25">
        <f t="shared" si="24"/>
        <v>763.24546002333022</v>
      </c>
      <c r="J160" s="3">
        <f t="shared" si="25"/>
        <v>220100.40462499874</v>
      </c>
      <c r="K160" s="2">
        <f t="shared" ca="1" si="26"/>
        <v>47</v>
      </c>
    </row>
    <row r="161" spans="3:11" x14ac:dyDescent="0.3">
      <c r="C161" s="6">
        <v>144</v>
      </c>
      <c r="D161" s="22">
        <f t="shared" ca="1" si="19"/>
        <v>48427</v>
      </c>
      <c r="E161" s="3">
        <f t="shared" si="20"/>
        <v>220100.40462499874</v>
      </c>
      <c r="F161" s="24">
        <f t="shared" si="21"/>
        <v>1315.4045852358854</v>
      </c>
      <c r="G161" s="24">
        <f t="shared" si="22"/>
        <v>0</v>
      </c>
      <c r="H161" s="3">
        <f t="shared" si="23"/>
        <v>550.25101156249684</v>
      </c>
      <c r="I161" s="25">
        <f t="shared" si="24"/>
        <v>765.15357367338856</v>
      </c>
      <c r="J161" s="3">
        <f t="shared" si="25"/>
        <v>219335.25105132535</v>
      </c>
      <c r="K161" s="2">
        <f t="shared" ca="1" si="26"/>
        <v>47</v>
      </c>
    </row>
    <row r="162" spans="3:11" x14ac:dyDescent="0.3">
      <c r="C162" s="6">
        <v>145</v>
      </c>
      <c r="D162" s="22">
        <f t="shared" ca="1" si="19"/>
        <v>48458</v>
      </c>
      <c r="E162" s="3">
        <f t="shared" si="20"/>
        <v>219335.25105132535</v>
      </c>
      <c r="F162" s="24">
        <f t="shared" si="21"/>
        <v>1315.4045852358854</v>
      </c>
      <c r="G162" s="24">
        <f t="shared" si="22"/>
        <v>0</v>
      </c>
      <c r="H162" s="3">
        <f t="shared" si="23"/>
        <v>548.33812762831337</v>
      </c>
      <c r="I162" s="25">
        <f t="shared" si="24"/>
        <v>767.06645760757203</v>
      </c>
      <c r="J162" s="3">
        <f t="shared" si="25"/>
        <v>218568.18459371777</v>
      </c>
      <c r="K162" s="2">
        <f t="shared" ca="1" si="26"/>
        <v>47</v>
      </c>
    </row>
    <row r="163" spans="3:11" x14ac:dyDescent="0.3">
      <c r="C163" s="6">
        <v>146</v>
      </c>
      <c r="D163" s="22">
        <f t="shared" ca="1" si="19"/>
        <v>48488</v>
      </c>
      <c r="E163" s="3">
        <f t="shared" si="20"/>
        <v>218568.18459371777</v>
      </c>
      <c r="F163" s="24">
        <f t="shared" si="21"/>
        <v>1315.4045852358854</v>
      </c>
      <c r="G163" s="24">
        <f t="shared" si="22"/>
        <v>0</v>
      </c>
      <c r="H163" s="3">
        <f t="shared" si="23"/>
        <v>546.42046148429449</v>
      </c>
      <c r="I163" s="25">
        <f t="shared" si="24"/>
        <v>768.98412375159091</v>
      </c>
      <c r="J163" s="3">
        <f t="shared" si="25"/>
        <v>217799.20046996619</v>
      </c>
      <c r="K163" s="2">
        <f t="shared" ca="1" si="26"/>
        <v>47</v>
      </c>
    </row>
    <row r="164" spans="3:11" x14ac:dyDescent="0.3">
      <c r="C164" s="6">
        <v>147</v>
      </c>
      <c r="D164" s="22">
        <f t="shared" ca="1" si="19"/>
        <v>48519</v>
      </c>
      <c r="E164" s="3">
        <f t="shared" si="20"/>
        <v>217799.20046996619</v>
      </c>
      <c r="F164" s="24">
        <f t="shared" si="21"/>
        <v>1315.4045852358854</v>
      </c>
      <c r="G164" s="24">
        <f t="shared" si="22"/>
        <v>0</v>
      </c>
      <c r="H164" s="3">
        <f t="shared" si="23"/>
        <v>544.49800117491554</v>
      </c>
      <c r="I164" s="25">
        <f t="shared" si="24"/>
        <v>770.90658406096986</v>
      </c>
      <c r="J164" s="3">
        <f t="shared" si="25"/>
        <v>217028.29388590521</v>
      </c>
      <c r="K164" s="2">
        <f t="shared" ca="1" si="26"/>
        <v>47</v>
      </c>
    </row>
    <row r="165" spans="3:11" x14ac:dyDescent="0.3">
      <c r="C165" s="6">
        <v>148</v>
      </c>
      <c r="D165" s="22">
        <f t="shared" ca="1" si="19"/>
        <v>48549</v>
      </c>
      <c r="E165" s="3">
        <f t="shared" si="20"/>
        <v>217028.29388590521</v>
      </c>
      <c r="F165" s="24">
        <f t="shared" si="21"/>
        <v>1315.4045852358854</v>
      </c>
      <c r="G165" s="24">
        <f t="shared" si="22"/>
        <v>0</v>
      </c>
      <c r="H165" s="3">
        <f t="shared" si="23"/>
        <v>542.57073471476303</v>
      </c>
      <c r="I165" s="25">
        <f t="shared" si="24"/>
        <v>772.83385052112237</v>
      </c>
      <c r="J165" s="3">
        <f t="shared" si="25"/>
        <v>216255.46003538408</v>
      </c>
      <c r="K165" s="2">
        <f t="shared" ca="1" si="26"/>
        <v>47</v>
      </c>
    </row>
    <row r="166" spans="3:11" x14ac:dyDescent="0.3">
      <c r="C166" s="6">
        <v>149</v>
      </c>
      <c r="D166" s="22">
        <f t="shared" ca="1" si="19"/>
        <v>48580</v>
      </c>
      <c r="E166" s="3">
        <f t="shared" si="20"/>
        <v>216255.46003538408</v>
      </c>
      <c r="F166" s="24">
        <f t="shared" si="21"/>
        <v>1315.4045852358854</v>
      </c>
      <c r="G166" s="24">
        <f t="shared" si="22"/>
        <v>0</v>
      </c>
      <c r="H166" s="3">
        <f t="shared" si="23"/>
        <v>540.63865008846017</v>
      </c>
      <c r="I166" s="25">
        <f t="shared" si="24"/>
        <v>774.76593514742524</v>
      </c>
      <c r="J166" s="3">
        <f t="shared" si="25"/>
        <v>215480.69410023667</v>
      </c>
      <c r="K166" s="2">
        <f t="shared" ca="1" si="26"/>
        <v>47</v>
      </c>
    </row>
    <row r="167" spans="3:11" x14ac:dyDescent="0.3">
      <c r="C167" s="6">
        <v>150</v>
      </c>
      <c r="D167" s="22">
        <f t="shared" ca="1" si="19"/>
        <v>48611</v>
      </c>
      <c r="E167" s="3">
        <f t="shared" si="20"/>
        <v>215480.69410023667</v>
      </c>
      <c r="F167" s="24">
        <f t="shared" si="21"/>
        <v>1315.4045852358854</v>
      </c>
      <c r="G167" s="24">
        <f t="shared" si="22"/>
        <v>0</v>
      </c>
      <c r="H167" s="3">
        <f t="shared" si="23"/>
        <v>538.7017352505917</v>
      </c>
      <c r="I167" s="25">
        <f t="shared" si="24"/>
        <v>776.70284998529371</v>
      </c>
      <c r="J167" s="3">
        <f t="shared" si="25"/>
        <v>214703.99125025136</v>
      </c>
      <c r="K167" s="2">
        <f t="shared" ca="1" si="26"/>
        <v>47</v>
      </c>
    </row>
    <row r="168" spans="3:11" x14ac:dyDescent="0.3">
      <c r="C168" s="6">
        <v>151</v>
      </c>
      <c r="D168" s="22">
        <f t="shared" ca="1" si="19"/>
        <v>48639</v>
      </c>
      <c r="E168" s="3">
        <f t="shared" si="20"/>
        <v>214703.99125025136</v>
      </c>
      <c r="F168" s="24">
        <f t="shared" si="21"/>
        <v>1315.4045852358854</v>
      </c>
      <c r="G168" s="24">
        <f t="shared" si="22"/>
        <v>0</v>
      </c>
      <c r="H168" s="3">
        <f t="shared" si="23"/>
        <v>536.75997812562844</v>
      </c>
      <c r="I168" s="25">
        <f t="shared" si="24"/>
        <v>778.64460711025697</v>
      </c>
      <c r="J168" s="3">
        <f t="shared" si="25"/>
        <v>213925.34664314109</v>
      </c>
      <c r="K168" s="2">
        <f t="shared" ca="1" si="26"/>
        <v>47</v>
      </c>
    </row>
    <row r="169" spans="3:11" x14ac:dyDescent="0.3">
      <c r="C169" s="6">
        <v>152</v>
      </c>
      <c r="D169" s="22">
        <f t="shared" ca="1" si="19"/>
        <v>48670</v>
      </c>
      <c r="E169" s="3">
        <f t="shared" si="20"/>
        <v>213925.34664314109</v>
      </c>
      <c r="F169" s="24">
        <f t="shared" si="21"/>
        <v>1315.4045852358854</v>
      </c>
      <c r="G169" s="24">
        <f t="shared" si="22"/>
        <v>0</v>
      </c>
      <c r="H169" s="3">
        <f t="shared" si="23"/>
        <v>534.81336660785269</v>
      </c>
      <c r="I169" s="25">
        <f t="shared" si="24"/>
        <v>780.59121862803272</v>
      </c>
      <c r="J169" s="3">
        <f t="shared" si="25"/>
        <v>213144.75542451307</v>
      </c>
      <c r="K169" s="2">
        <f t="shared" ca="1" si="26"/>
        <v>47</v>
      </c>
    </row>
    <row r="170" spans="3:11" x14ac:dyDescent="0.3">
      <c r="C170" s="6">
        <v>153</v>
      </c>
      <c r="D170" s="22">
        <f t="shared" ca="1" si="19"/>
        <v>48700</v>
      </c>
      <c r="E170" s="3">
        <f t="shared" si="20"/>
        <v>213144.75542451307</v>
      </c>
      <c r="F170" s="24">
        <f t="shared" si="21"/>
        <v>1315.4045852358854</v>
      </c>
      <c r="G170" s="24">
        <f t="shared" si="22"/>
        <v>0</v>
      </c>
      <c r="H170" s="3">
        <f t="shared" si="23"/>
        <v>532.86188856128274</v>
      </c>
      <c r="I170" s="25">
        <f t="shared" si="24"/>
        <v>782.54269667460267</v>
      </c>
      <c r="J170" s="3">
        <f t="shared" si="25"/>
        <v>212362.21272783846</v>
      </c>
      <c r="K170" s="2">
        <f t="shared" ca="1" si="26"/>
        <v>48</v>
      </c>
    </row>
    <row r="171" spans="3:11" x14ac:dyDescent="0.3">
      <c r="C171" s="6">
        <v>154</v>
      </c>
      <c r="D171" s="22">
        <f t="shared" ca="1" si="19"/>
        <v>48731</v>
      </c>
      <c r="E171" s="3">
        <f t="shared" si="20"/>
        <v>212362.21272783846</v>
      </c>
      <c r="F171" s="24">
        <f t="shared" si="21"/>
        <v>1315.4045852358854</v>
      </c>
      <c r="G171" s="24">
        <f t="shared" si="22"/>
        <v>0</v>
      </c>
      <c r="H171" s="3">
        <f t="shared" si="23"/>
        <v>530.90553181959615</v>
      </c>
      <c r="I171" s="25">
        <f t="shared" si="24"/>
        <v>784.49905341628926</v>
      </c>
      <c r="J171" s="3">
        <f t="shared" si="25"/>
        <v>211577.71367442218</v>
      </c>
      <c r="K171" s="2">
        <f t="shared" ca="1" si="26"/>
        <v>48</v>
      </c>
    </row>
    <row r="172" spans="3:11" x14ac:dyDescent="0.3">
      <c r="C172" s="6">
        <v>155</v>
      </c>
      <c r="D172" s="22">
        <f t="shared" ca="1" si="19"/>
        <v>48761</v>
      </c>
      <c r="E172" s="3">
        <f t="shared" si="20"/>
        <v>211577.71367442218</v>
      </c>
      <c r="F172" s="24">
        <f t="shared" si="21"/>
        <v>1315.4045852358854</v>
      </c>
      <c r="G172" s="24">
        <f t="shared" si="22"/>
        <v>0</v>
      </c>
      <c r="H172" s="3">
        <f t="shared" si="23"/>
        <v>528.94428418605548</v>
      </c>
      <c r="I172" s="25">
        <f t="shared" si="24"/>
        <v>786.46030104982992</v>
      </c>
      <c r="J172" s="3">
        <f t="shared" si="25"/>
        <v>210791.25337337234</v>
      </c>
      <c r="K172" s="2">
        <f t="shared" ca="1" si="26"/>
        <v>48</v>
      </c>
    </row>
    <row r="173" spans="3:11" x14ac:dyDescent="0.3">
      <c r="C173" s="6">
        <v>156</v>
      </c>
      <c r="D173" s="22">
        <f t="shared" ca="1" si="19"/>
        <v>48792</v>
      </c>
      <c r="E173" s="3">
        <f t="shared" si="20"/>
        <v>210791.25337337234</v>
      </c>
      <c r="F173" s="24">
        <f t="shared" si="21"/>
        <v>1315.4045852358854</v>
      </c>
      <c r="G173" s="24">
        <f t="shared" si="22"/>
        <v>0</v>
      </c>
      <c r="H173" s="3">
        <f t="shared" si="23"/>
        <v>526.97813343343091</v>
      </c>
      <c r="I173" s="25">
        <f t="shared" si="24"/>
        <v>788.42645180245449</v>
      </c>
      <c r="J173" s="3">
        <f t="shared" si="25"/>
        <v>210002.82692156988</v>
      </c>
      <c r="K173" s="2">
        <f t="shared" ca="1" si="26"/>
        <v>48</v>
      </c>
    </row>
    <row r="174" spans="3:11" x14ac:dyDescent="0.3">
      <c r="C174" s="6">
        <v>157</v>
      </c>
      <c r="D174" s="22">
        <f t="shared" ca="1" si="19"/>
        <v>48823</v>
      </c>
      <c r="E174" s="3">
        <f t="shared" si="20"/>
        <v>210002.82692156988</v>
      </c>
      <c r="F174" s="24">
        <f t="shared" si="21"/>
        <v>1315.4045852358854</v>
      </c>
      <c r="G174" s="24">
        <f t="shared" si="22"/>
        <v>0</v>
      </c>
      <c r="H174" s="3">
        <f t="shared" si="23"/>
        <v>525.00706730392471</v>
      </c>
      <c r="I174" s="25">
        <f t="shared" si="24"/>
        <v>790.39751793196069</v>
      </c>
      <c r="J174" s="3">
        <f t="shared" si="25"/>
        <v>209212.42940363791</v>
      </c>
      <c r="K174" s="2">
        <f t="shared" ca="1" si="26"/>
        <v>48</v>
      </c>
    </row>
    <row r="175" spans="3:11" x14ac:dyDescent="0.3">
      <c r="C175" s="6">
        <v>158</v>
      </c>
      <c r="D175" s="22">
        <f t="shared" ca="1" si="19"/>
        <v>48853</v>
      </c>
      <c r="E175" s="3">
        <f t="shared" si="20"/>
        <v>209212.42940363791</v>
      </c>
      <c r="F175" s="24">
        <f t="shared" si="21"/>
        <v>1315.4045852358854</v>
      </c>
      <c r="G175" s="24">
        <f t="shared" si="22"/>
        <v>0</v>
      </c>
      <c r="H175" s="3">
        <f t="shared" si="23"/>
        <v>523.03107350909477</v>
      </c>
      <c r="I175" s="25">
        <f t="shared" si="24"/>
        <v>792.37351172679064</v>
      </c>
      <c r="J175" s="3">
        <f t="shared" si="25"/>
        <v>208420.05589191112</v>
      </c>
      <c r="K175" s="2">
        <f t="shared" ca="1" si="26"/>
        <v>48</v>
      </c>
    </row>
    <row r="176" spans="3:11" x14ac:dyDescent="0.3">
      <c r="C176" s="6">
        <v>159</v>
      </c>
      <c r="D176" s="22">
        <f t="shared" ca="1" si="19"/>
        <v>48884</v>
      </c>
      <c r="E176" s="3">
        <f t="shared" si="20"/>
        <v>208420.05589191112</v>
      </c>
      <c r="F176" s="24">
        <f t="shared" si="21"/>
        <v>1315.4045852358854</v>
      </c>
      <c r="G176" s="24">
        <f t="shared" si="22"/>
        <v>0</v>
      </c>
      <c r="H176" s="3">
        <f t="shared" si="23"/>
        <v>521.05013972977781</v>
      </c>
      <c r="I176" s="25">
        <f t="shared" si="24"/>
        <v>794.3544455061076</v>
      </c>
      <c r="J176" s="3">
        <f t="shared" si="25"/>
        <v>207625.701446405</v>
      </c>
      <c r="K176" s="2">
        <f t="shared" ca="1" si="26"/>
        <v>48</v>
      </c>
    </row>
    <row r="177" spans="3:11" x14ac:dyDescent="0.3">
      <c r="C177" s="6">
        <v>160</v>
      </c>
      <c r="D177" s="22">
        <f t="shared" ca="1" si="19"/>
        <v>48914</v>
      </c>
      <c r="E177" s="3">
        <f t="shared" si="20"/>
        <v>207625.701446405</v>
      </c>
      <c r="F177" s="24">
        <f t="shared" si="21"/>
        <v>1315.4045852358854</v>
      </c>
      <c r="G177" s="24">
        <f t="shared" si="22"/>
        <v>0</v>
      </c>
      <c r="H177" s="3">
        <f t="shared" si="23"/>
        <v>519.06425361601248</v>
      </c>
      <c r="I177" s="25">
        <f t="shared" si="24"/>
        <v>796.34033161987293</v>
      </c>
      <c r="J177" s="3">
        <f t="shared" si="25"/>
        <v>206829.36111478513</v>
      </c>
      <c r="K177" s="2">
        <f t="shared" ca="1" si="26"/>
        <v>48</v>
      </c>
    </row>
    <row r="178" spans="3:11" x14ac:dyDescent="0.3">
      <c r="C178" s="6">
        <v>161</v>
      </c>
      <c r="D178" s="22">
        <f t="shared" ca="1" si="19"/>
        <v>48945</v>
      </c>
      <c r="E178" s="3">
        <f t="shared" si="20"/>
        <v>206829.36111478513</v>
      </c>
      <c r="F178" s="24">
        <f t="shared" si="21"/>
        <v>1315.4045852358854</v>
      </c>
      <c r="G178" s="24">
        <f t="shared" si="22"/>
        <v>0</v>
      </c>
      <c r="H178" s="3">
        <f t="shared" si="23"/>
        <v>517.07340278696279</v>
      </c>
      <c r="I178" s="25">
        <f t="shared" si="24"/>
        <v>798.33118244892262</v>
      </c>
      <c r="J178" s="3">
        <f t="shared" si="25"/>
        <v>206031.02993233621</v>
      </c>
      <c r="K178" s="2">
        <f t="shared" ca="1" si="26"/>
        <v>48</v>
      </c>
    </row>
    <row r="179" spans="3:11" x14ac:dyDescent="0.3">
      <c r="C179" s="6">
        <v>162</v>
      </c>
      <c r="D179" s="22">
        <f t="shared" ca="1" si="19"/>
        <v>48976</v>
      </c>
      <c r="E179" s="3">
        <f t="shared" si="20"/>
        <v>206031.02993233621</v>
      </c>
      <c r="F179" s="24">
        <f t="shared" si="21"/>
        <v>1315.4045852358854</v>
      </c>
      <c r="G179" s="24">
        <f t="shared" si="22"/>
        <v>0</v>
      </c>
      <c r="H179" s="3">
        <f t="shared" si="23"/>
        <v>515.07757483084049</v>
      </c>
      <c r="I179" s="25">
        <f t="shared" si="24"/>
        <v>800.32701040504492</v>
      </c>
      <c r="J179" s="3">
        <f t="shared" si="25"/>
        <v>205230.70292193117</v>
      </c>
      <c r="K179" s="2">
        <f t="shared" ca="1" si="26"/>
        <v>48</v>
      </c>
    </row>
    <row r="180" spans="3:11" x14ac:dyDescent="0.3">
      <c r="C180" s="6">
        <v>163</v>
      </c>
      <c r="D180" s="22">
        <f t="shared" ca="1" si="19"/>
        <v>49004</v>
      </c>
      <c r="E180" s="3">
        <f t="shared" si="20"/>
        <v>205230.70292193117</v>
      </c>
      <c r="F180" s="24">
        <f t="shared" si="21"/>
        <v>1315.4045852358854</v>
      </c>
      <c r="G180" s="24">
        <f t="shared" si="22"/>
        <v>0</v>
      </c>
      <c r="H180" s="3">
        <f t="shared" si="23"/>
        <v>513.07675730482788</v>
      </c>
      <c r="I180" s="25">
        <f t="shared" si="24"/>
        <v>802.32782793105753</v>
      </c>
      <c r="J180" s="3">
        <f t="shared" si="25"/>
        <v>204428.3750940001</v>
      </c>
      <c r="K180" s="2">
        <f t="shared" ca="1" si="26"/>
        <v>48</v>
      </c>
    </row>
    <row r="181" spans="3:11" x14ac:dyDescent="0.3">
      <c r="C181" s="6">
        <v>164</v>
      </c>
      <c r="D181" s="22">
        <f t="shared" ca="1" si="19"/>
        <v>49035</v>
      </c>
      <c r="E181" s="3">
        <f t="shared" si="20"/>
        <v>204428.3750940001</v>
      </c>
      <c r="F181" s="24">
        <f t="shared" si="21"/>
        <v>1315.4045852358854</v>
      </c>
      <c r="G181" s="24">
        <f t="shared" si="22"/>
        <v>0</v>
      </c>
      <c r="H181" s="3">
        <f t="shared" si="23"/>
        <v>511.07093773500026</v>
      </c>
      <c r="I181" s="25">
        <f t="shared" si="24"/>
        <v>804.33364750088515</v>
      </c>
      <c r="J181" s="3">
        <f t="shared" si="25"/>
        <v>203624.04144649921</v>
      </c>
      <c r="K181" s="2">
        <f t="shared" ca="1" si="26"/>
        <v>48</v>
      </c>
    </row>
    <row r="182" spans="3:11" x14ac:dyDescent="0.3">
      <c r="C182" s="6">
        <v>165</v>
      </c>
      <c r="D182" s="22">
        <f t="shared" ca="1" si="19"/>
        <v>49065</v>
      </c>
      <c r="E182" s="3">
        <f t="shared" si="20"/>
        <v>203624.04144649921</v>
      </c>
      <c r="F182" s="24">
        <f t="shared" si="21"/>
        <v>1315.4045852358854</v>
      </c>
      <c r="G182" s="24">
        <f t="shared" si="22"/>
        <v>0</v>
      </c>
      <c r="H182" s="3">
        <f t="shared" si="23"/>
        <v>509.060103616248</v>
      </c>
      <c r="I182" s="25">
        <f t="shared" si="24"/>
        <v>806.34448161963746</v>
      </c>
      <c r="J182" s="3">
        <f t="shared" si="25"/>
        <v>202817.69696487958</v>
      </c>
      <c r="K182" s="2">
        <f t="shared" ca="1" si="26"/>
        <v>48</v>
      </c>
    </row>
    <row r="183" spans="3:11" x14ac:dyDescent="0.3">
      <c r="C183" s="6">
        <v>166</v>
      </c>
      <c r="D183" s="22">
        <f t="shared" ca="1" si="19"/>
        <v>49096</v>
      </c>
      <c r="E183" s="3">
        <f t="shared" si="20"/>
        <v>202817.69696487958</v>
      </c>
      <c r="F183" s="24">
        <f t="shared" si="21"/>
        <v>1315.4045852358854</v>
      </c>
      <c r="G183" s="24">
        <f t="shared" si="22"/>
        <v>0</v>
      </c>
      <c r="H183" s="3">
        <f t="shared" si="23"/>
        <v>507.04424241219897</v>
      </c>
      <c r="I183" s="25">
        <f t="shared" si="24"/>
        <v>808.36034282368644</v>
      </c>
      <c r="J183" s="3">
        <f t="shared" si="25"/>
        <v>202009.33662205588</v>
      </c>
      <c r="K183" s="2">
        <f t="shared" ca="1" si="26"/>
        <v>49</v>
      </c>
    </row>
    <row r="184" spans="3:11" x14ac:dyDescent="0.3">
      <c r="C184" s="6">
        <v>167</v>
      </c>
      <c r="D184" s="22">
        <f t="shared" ca="1" si="19"/>
        <v>49126</v>
      </c>
      <c r="E184" s="3">
        <f t="shared" si="20"/>
        <v>202009.33662205588</v>
      </c>
      <c r="F184" s="24">
        <f t="shared" si="21"/>
        <v>1315.4045852358854</v>
      </c>
      <c r="G184" s="24">
        <f t="shared" si="22"/>
        <v>0</v>
      </c>
      <c r="H184" s="3">
        <f t="shared" si="23"/>
        <v>505.02334155513972</v>
      </c>
      <c r="I184" s="25">
        <f t="shared" si="24"/>
        <v>810.38124368074568</v>
      </c>
      <c r="J184" s="3">
        <f t="shared" si="25"/>
        <v>201198.95537837513</v>
      </c>
      <c r="K184" s="2">
        <f t="shared" ca="1" si="26"/>
        <v>49</v>
      </c>
    </row>
    <row r="185" spans="3:11" x14ac:dyDescent="0.3">
      <c r="C185" s="6">
        <v>168</v>
      </c>
      <c r="D185" s="22">
        <f t="shared" ca="1" si="19"/>
        <v>49157</v>
      </c>
      <c r="E185" s="3">
        <f t="shared" si="20"/>
        <v>201198.95537837513</v>
      </c>
      <c r="F185" s="24">
        <f t="shared" si="21"/>
        <v>1315.4045852358854</v>
      </c>
      <c r="G185" s="24">
        <f t="shared" si="22"/>
        <v>0</v>
      </c>
      <c r="H185" s="3">
        <f t="shared" si="23"/>
        <v>502.99738844593782</v>
      </c>
      <c r="I185" s="25">
        <f t="shared" si="24"/>
        <v>812.40719678994765</v>
      </c>
      <c r="J185" s="3">
        <f t="shared" si="25"/>
        <v>200386.54818158518</v>
      </c>
      <c r="K185" s="2">
        <f t="shared" ca="1" si="26"/>
        <v>49</v>
      </c>
    </row>
    <row r="186" spans="3:11" x14ac:dyDescent="0.3">
      <c r="C186" s="6">
        <v>169</v>
      </c>
      <c r="D186" s="22">
        <f t="shared" ca="1" si="19"/>
        <v>49188</v>
      </c>
      <c r="E186" s="3">
        <f t="shared" si="20"/>
        <v>200386.54818158518</v>
      </c>
      <c r="F186" s="24">
        <f t="shared" si="21"/>
        <v>1315.4045852358854</v>
      </c>
      <c r="G186" s="24">
        <f t="shared" si="22"/>
        <v>0</v>
      </c>
      <c r="H186" s="3">
        <f t="shared" si="23"/>
        <v>500.96637045396295</v>
      </c>
      <c r="I186" s="25">
        <f t="shared" si="24"/>
        <v>814.4382147819224</v>
      </c>
      <c r="J186" s="3">
        <f t="shared" si="25"/>
        <v>199572.10996680325</v>
      </c>
      <c r="K186" s="2">
        <f t="shared" ca="1" si="26"/>
        <v>49</v>
      </c>
    </row>
    <row r="187" spans="3:11" x14ac:dyDescent="0.3">
      <c r="C187" s="6">
        <v>170</v>
      </c>
      <c r="D187" s="22">
        <f t="shared" ca="1" si="19"/>
        <v>49218</v>
      </c>
      <c r="E187" s="3">
        <f t="shared" si="20"/>
        <v>199572.10996680325</v>
      </c>
      <c r="F187" s="24">
        <f t="shared" si="21"/>
        <v>1315.4045852358854</v>
      </c>
      <c r="G187" s="24">
        <f t="shared" si="22"/>
        <v>0</v>
      </c>
      <c r="H187" s="3">
        <f t="shared" si="23"/>
        <v>498.93027491700815</v>
      </c>
      <c r="I187" s="25">
        <f t="shared" si="24"/>
        <v>816.47431031887731</v>
      </c>
      <c r="J187" s="3">
        <f t="shared" si="25"/>
        <v>198755.63565648437</v>
      </c>
      <c r="K187" s="2">
        <f t="shared" ca="1" si="26"/>
        <v>49</v>
      </c>
    </row>
    <row r="188" spans="3:11" x14ac:dyDescent="0.3">
      <c r="C188" s="6">
        <v>171</v>
      </c>
      <c r="D188" s="22">
        <f t="shared" ca="1" si="19"/>
        <v>49249</v>
      </c>
      <c r="E188" s="3">
        <f t="shared" si="20"/>
        <v>198755.63565648437</v>
      </c>
      <c r="F188" s="24">
        <f t="shared" si="21"/>
        <v>1315.4045852358854</v>
      </c>
      <c r="G188" s="24">
        <f t="shared" si="22"/>
        <v>0</v>
      </c>
      <c r="H188" s="3">
        <f t="shared" si="23"/>
        <v>496.88908914121095</v>
      </c>
      <c r="I188" s="25">
        <f t="shared" si="24"/>
        <v>818.51549609467452</v>
      </c>
      <c r="J188" s="3">
        <f t="shared" si="25"/>
        <v>197937.12016038969</v>
      </c>
      <c r="K188" s="2">
        <f t="shared" ca="1" si="26"/>
        <v>49</v>
      </c>
    </row>
    <row r="189" spans="3:11" x14ac:dyDescent="0.3">
      <c r="C189" s="6">
        <v>172</v>
      </c>
      <c r="D189" s="22">
        <f t="shared" ca="1" si="19"/>
        <v>49279</v>
      </c>
      <c r="E189" s="3">
        <f t="shared" si="20"/>
        <v>197937.12016038969</v>
      </c>
      <c r="F189" s="24">
        <f t="shared" si="21"/>
        <v>1315.4045852358854</v>
      </c>
      <c r="G189" s="24">
        <f t="shared" si="22"/>
        <v>0</v>
      </c>
      <c r="H189" s="3">
        <f t="shared" si="23"/>
        <v>494.84280040097423</v>
      </c>
      <c r="I189" s="25">
        <f t="shared" si="24"/>
        <v>820.56178483491112</v>
      </c>
      <c r="J189" s="3">
        <f t="shared" si="25"/>
        <v>197116.55837555477</v>
      </c>
      <c r="K189" s="2">
        <f t="shared" ca="1" si="26"/>
        <v>49</v>
      </c>
    </row>
    <row r="190" spans="3:11" x14ac:dyDescent="0.3">
      <c r="C190" s="6">
        <v>173</v>
      </c>
      <c r="D190" s="22">
        <f t="shared" ca="1" si="19"/>
        <v>49310</v>
      </c>
      <c r="E190" s="3">
        <f t="shared" si="20"/>
        <v>197116.55837555477</v>
      </c>
      <c r="F190" s="24">
        <f t="shared" si="21"/>
        <v>1315.4045852358854</v>
      </c>
      <c r="G190" s="24">
        <f t="shared" si="22"/>
        <v>0</v>
      </c>
      <c r="H190" s="3">
        <f t="shared" si="23"/>
        <v>492.79139593888692</v>
      </c>
      <c r="I190" s="25">
        <f t="shared" si="24"/>
        <v>822.61318929699848</v>
      </c>
      <c r="J190" s="3">
        <f t="shared" si="25"/>
        <v>196293.94518625777</v>
      </c>
      <c r="K190" s="2">
        <f t="shared" ca="1" si="26"/>
        <v>49</v>
      </c>
    </row>
    <row r="191" spans="3:11" x14ac:dyDescent="0.3">
      <c r="C191" s="6">
        <v>174</v>
      </c>
      <c r="D191" s="22">
        <f t="shared" ca="1" si="19"/>
        <v>49341</v>
      </c>
      <c r="E191" s="3">
        <f t="shared" si="20"/>
        <v>196293.94518625777</v>
      </c>
      <c r="F191" s="24">
        <f t="shared" si="21"/>
        <v>1315.4045852358854</v>
      </c>
      <c r="G191" s="24">
        <f t="shared" si="22"/>
        <v>0</v>
      </c>
      <c r="H191" s="3">
        <f t="shared" si="23"/>
        <v>490.73486296564442</v>
      </c>
      <c r="I191" s="25">
        <f t="shared" si="24"/>
        <v>824.66972227024098</v>
      </c>
      <c r="J191" s="3">
        <f t="shared" si="25"/>
        <v>195469.27546398752</v>
      </c>
      <c r="K191" s="2">
        <f t="shared" ca="1" si="26"/>
        <v>49</v>
      </c>
    </row>
    <row r="192" spans="3:11" x14ac:dyDescent="0.3">
      <c r="C192" s="6">
        <v>175</v>
      </c>
      <c r="D192" s="22">
        <f t="shared" ca="1" si="19"/>
        <v>49369</v>
      </c>
      <c r="E192" s="3">
        <f t="shared" si="20"/>
        <v>195469.27546398752</v>
      </c>
      <c r="F192" s="24">
        <f t="shared" si="21"/>
        <v>1315.4045852358854</v>
      </c>
      <c r="G192" s="24">
        <f t="shared" si="22"/>
        <v>0</v>
      </c>
      <c r="H192" s="3">
        <f t="shared" si="23"/>
        <v>488.67318865996879</v>
      </c>
      <c r="I192" s="25">
        <f t="shared" si="24"/>
        <v>826.73139657591662</v>
      </c>
      <c r="J192" s="3">
        <f t="shared" si="25"/>
        <v>194642.5440674116</v>
      </c>
      <c r="K192" s="2">
        <f t="shared" ca="1" si="26"/>
        <v>49</v>
      </c>
    </row>
    <row r="193" spans="3:11" x14ac:dyDescent="0.3">
      <c r="C193" s="6">
        <v>176</v>
      </c>
      <c r="D193" s="22">
        <f t="shared" ca="1" si="19"/>
        <v>49400</v>
      </c>
      <c r="E193" s="3">
        <f t="shared" si="20"/>
        <v>194642.5440674116</v>
      </c>
      <c r="F193" s="24">
        <f t="shared" si="21"/>
        <v>1315.4045852358854</v>
      </c>
      <c r="G193" s="24">
        <f t="shared" si="22"/>
        <v>0</v>
      </c>
      <c r="H193" s="3">
        <f t="shared" si="23"/>
        <v>486.60636016852902</v>
      </c>
      <c r="I193" s="25">
        <f t="shared" si="24"/>
        <v>828.79822506735638</v>
      </c>
      <c r="J193" s="3">
        <f t="shared" si="25"/>
        <v>193813.74584234424</v>
      </c>
      <c r="K193" s="2">
        <f t="shared" ca="1" si="26"/>
        <v>49</v>
      </c>
    </row>
    <row r="194" spans="3:11" x14ac:dyDescent="0.3">
      <c r="C194" s="6">
        <v>177</v>
      </c>
      <c r="D194" s="22">
        <f t="shared" ca="1" si="19"/>
        <v>49430</v>
      </c>
      <c r="E194" s="3">
        <f t="shared" si="20"/>
        <v>193813.74584234424</v>
      </c>
      <c r="F194" s="24">
        <f t="shared" si="21"/>
        <v>1315.4045852358854</v>
      </c>
      <c r="G194" s="24">
        <f t="shared" si="22"/>
        <v>0</v>
      </c>
      <c r="H194" s="3">
        <f t="shared" si="23"/>
        <v>484.53436460586062</v>
      </c>
      <c r="I194" s="25">
        <f t="shared" si="24"/>
        <v>830.87022063002473</v>
      </c>
      <c r="J194" s="3">
        <f t="shared" si="25"/>
        <v>192982.87562171422</v>
      </c>
      <c r="K194" s="2">
        <f t="shared" ca="1" si="26"/>
        <v>49</v>
      </c>
    </row>
    <row r="195" spans="3:11" x14ac:dyDescent="0.3">
      <c r="C195" s="6">
        <v>178</v>
      </c>
      <c r="D195" s="22">
        <f t="shared" ca="1" si="19"/>
        <v>49461</v>
      </c>
      <c r="E195" s="3">
        <f t="shared" si="20"/>
        <v>192982.87562171422</v>
      </c>
      <c r="F195" s="24">
        <f t="shared" si="21"/>
        <v>1315.4045852358854</v>
      </c>
      <c r="G195" s="24">
        <f t="shared" si="22"/>
        <v>0</v>
      </c>
      <c r="H195" s="3">
        <f t="shared" si="23"/>
        <v>482.45718905428555</v>
      </c>
      <c r="I195" s="25">
        <f t="shared" si="24"/>
        <v>832.94739618159986</v>
      </c>
      <c r="J195" s="3">
        <f t="shared" si="25"/>
        <v>192149.92822553261</v>
      </c>
      <c r="K195" s="2">
        <f t="shared" ca="1" si="26"/>
        <v>50</v>
      </c>
    </row>
    <row r="196" spans="3:11" x14ac:dyDescent="0.3">
      <c r="C196" s="6">
        <v>179</v>
      </c>
      <c r="D196" s="22">
        <f t="shared" ca="1" si="19"/>
        <v>49491</v>
      </c>
      <c r="E196" s="3">
        <f t="shared" si="20"/>
        <v>192149.92822553261</v>
      </c>
      <c r="F196" s="24">
        <f t="shared" si="21"/>
        <v>1315.4045852358854</v>
      </c>
      <c r="G196" s="24">
        <f t="shared" si="22"/>
        <v>0</v>
      </c>
      <c r="H196" s="3">
        <f t="shared" si="23"/>
        <v>480.37482056383152</v>
      </c>
      <c r="I196" s="25">
        <f t="shared" si="24"/>
        <v>835.02976467205394</v>
      </c>
      <c r="J196" s="3">
        <f t="shared" si="25"/>
        <v>191314.89846086057</v>
      </c>
      <c r="K196" s="2">
        <f t="shared" ca="1" si="26"/>
        <v>50</v>
      </c>
    </row>
    <row r="197" spans="3:11" x14ac:dyDescent="0.3">
      <c r="C197" s="6">
        <v>180</v>
      </c>
      <c r="D197" s="22">
        <f t="shared" ca="1" si="19"/>
        <v>49522</v>
      </c>
      <c r="E197" s="3">
        <f t="shared" si="20"/>
        <v>191314.89846086057</v>
      </c>
      <c r="F197" s="24">
        <f t="shared" si="21"/>
        <v>1315.4045852358854</v>
      </c>
      <c r="G197" s="24">
        <f t="shared" si="22"/>
        <v>0</v>
      </c>
      <c r="H197" s="3">
        <f t="shared" si="23"/>
        <v>478.28724615215145</v>
      </c>
      <c r="I197" s="25">
        <f t="shared" si="24"/>
        <v>837.1173390837339</v>
      </c>
      <c r="J197" s="3">
        <f t="shared" si="25"/>
        <v>190477.78112177685</v>
      </c>
      <c r="K197" s="2">
        <f t="shared" ca="1" si="26"/>
        <v>50</v>
      </c>
    </row>
    <row r="198" spans="3:11" x14ac:dyDescent="0.3">
      <c r="C198" s="6">
        <v>181</v>
      </c>
      <c r="D198" s="22">
        <f t="shared" ca="1" si="19"/>
        <v>49553</v>
      </c>
      <c r="E198" s="3">
        <f t="shared" si="20"/>
        <v>190477.78112177685</v>
      </c>
      <c r="F198" s="24">
        <f t="shared" si="21"/>
        <v>1315.4045852358854</v>
      </c>
      <c r="G198" s="24">
        <f t="shared" si="22"/>
        <v>0</v>
      </c>
      <c r="H198" s="3">
        <f t="shared" si="23"/>
        <v>476.19445280444211</v>
      </c>
      <c r="I198" s="25">
        <f t="shared" si="24"/>
        <v>839.2101324314433</v>
      </c>
      <c r="J198" s="3">
        <f t="shared" si="25"/>
        <v>189638.5709893454</v>
      </c>
      <c r="K198" s="2">
        <f t="shared" ca="1" si="26"/>
        <v>50</v>
      </c>
    </row>
    <row r="199" spans="3:11" x14ac:dyDescent="0.3">
      <c r="C199" s="6">
        <v>182</v>
      </c>
      <c r="D199" s="22">
        <f t="shared" ca="1" si="19"/>
        <v>49583</v>
      </c>
      <c r="E199" s="3">
        <f t="shared" si="20"/>
        <v>189638.5709893454</v>
      </c>
      <c r="F199" s="24">
        <f t="shared" si="21"/>
        <v>1315.4045852358854</v>
      </c>
      <c r="G199" s="24">
        <f t="shared" si="22"/>
        <v>0</v>
      </c>
      <c r="H199" s="3">
        <f t="shared" si="23"/>
        <v>474.09642747336352</v>
      </c>
      <c r="I199" s="25">
        <f t="shared" si="24"/>
        <v>841.30815776252189</v>
      </c>
      <c r="J199" s="3">
        <f t="shared" si="25"/>
        <v>188797.26283158289</v>
      </c>
      <c r="K199" s="2">
        <f t="shared" ca="1" si="26"/>
        <v>50</v>
      </c>
    </row>
    <row r="200" spans="3:11" x14ac:dyDescent="0.3">
      <c r="C200" s="6">
        <v>183</v>
      </c>
      <c r="D200" s="22">
        <f t="shared" ca="1" si="19"/>
        <v>49614</v>
      </c>
      <c r="E200" s="3">
        <f t="shared" si="20"/>
        <v>188797.26283158289</v>
      </c>
      <c r="F200" s="24">
        <f t="shared" si="21"/>
        <v>1315.4045852358854</v>
      </c>
      <c r="G200" s="24">
        <f t="shared" si="22"/>
        <v>0</v>
      </c>
      <c r="H200" s="3">
        <f t="shared" si="23"/>
        <v>471.99315707895721</v>
      </c>
      <c r="I200" s="25">
        <f t="shared" si="24"/>
        <v>843.4114281569282</v>
      </c>
      <c r="J200" s="3">
        <f t="shared" si="25"/>
        <v>187953.85140342597</v>
      </c>
      <c r="K200" s="2">
        <f t="shared" ca="1" si="26"/>
        <v>50</v>
      </c>
    </row>
    <row r="201" spans="3:11" x14ac:dyDescent="0.3">
      <c r="C201" s="6">
        <v>184</v>
      </c>
      <c r="D201" s="22">
        <f t="shared" ca="1" si="19"/>
        <v>49644</v>
      </c>
      <c r="E201" s="3">
        <f t="shared" si="20"/>
        <v>187953.85140342597</v>
      </c>
      <c r="F201" s="24">
        <f t="shared" si="21"/>
        <v>1315.4045852358854</v>
      </c>
      <c r="G201" s="24">
        <f t="shared" si="22"/>
        <v>0</v>
      </c>
      <c r="H201" s="3">
        <f t="shared" si="23"/>
        <v>469.88462850856496</v>
      </c>
      <c r="I201" s="25">
        <f t="shared" si="24"/>
        <v>845.5199567273205</v>
      </c>
      <c r="J201" s="3">
        <f t="shared" si="25"/>
        <v>187108.33144669866</v>
      </c>
      <c r="K201" s="2">
        <f t="shared" ca="1" si="26"/>
        <v>50</v>
      </c>
    </row>
    <row r="202" spans="3:11" x14ac:dyDescent="0.3">
      <c r="C202" s="6">
        <v>185</v>
      </c>
      <c r="D202" s="22">
        <f t="shared" ca="1" si="19"/>
        <v>49675</v>
      </c>
      <c r="E202" s="3">
        <f t="shared" si="20"/>
        <v>187108.33144669866</v>
      </c>
      <c r="F202" s="24">
        <f t="shared" si="21"/>
        <v>1315.4045852358854</v>
      </c>
      <c r="G202" s="24">
        <f t="shared" si="22"/>
        <v>0</v>
      </c>
      <c r="H202" s="3">
        <f t="shared" si="23"/>
        <v>467.77082861674666</v>
      </c>
      <c r="I202" s="25">
        <f t="shared" si="24"/>
        <v>847.63375661913869</v>
      </c>
      <c r="J202" s="3">
        <f t="shared" si="25"/>
        <v>186260.69769007951</v>
      </c>
      <c r="K202" s="2">
        <f t="shared" ca="1" si="26"/>
        <v>50</v>
      </c>
    </row>
    <row r="203" spans="3:11" x14ac:dyDescent="0.3">
      <c r="C203" s="6">
        <v>186</v>
      </c>
      <c r="D203" s="22">
        <f t="shared" ca="1" si="19"/>
        <v>49706</v>
      </c>
      <c r="E203" s="3">
        <f t="shared" si="20"/>
        <v>186260.69769007951</v>
      </c>
      <c r="F203" s="24">
        <f t="shared" si="21"/>
        <v>1315.4045852358854</v>
      </c>
      <c r="G203" s="24">
        <f t="shared" si="22"/>
        <v>0</v>
      </c>
      <c r="H203" s="3">
        <f t="shared" si="23"/>
        <v>465.6517442251988</v>
      </c>
      <c r="I203" s="25">
        <f t="shared" si="24"/>
        <v>849.75284101068655</v>
      </c>
      <c r="J203" s="3">
        <f t="shared" si="25"/>
        <v>185410.94484906882</v>
      </c>
      <c r="K203" s="2">
        <f t="shared" ca="1" si="26"/>
        <v>50</v>
      </c>
    </row>
    <row r="204" spans="3:11" x14ac:dyDescent="0.3">
      <c r="C204" s="6">
        <v>187</v>
      </c>
      <c r="D204" s="22">
        <f t="shared" ca="1" si="19"/>
        <v>49735</v>
      </c>
      <c r="E204" s="3">
        <f t="shared" si="20"/>
        <v>185410.94484906882</v>
      </c>
      <c r="F204" s="24">
        <f t="shared" si="21"/>
        <v>1315.4045852358854</v>
      </c>
      <c r="G204" s="24">
        <f t="shared" si="22"/>
        <v>0</v>
      </c>
      <c r="H204" s="3">
        <f t="shared" si="23"/>
        <v>463.52736212267206</v>
      </c>
      <c r="I204" s="25">
        <f t="shared" si="24"/>
        <v>851.8772231132134</v>
      </c>
      <c r="J204" s="3">
        <f t="shared" si="25"/>
        <v>184559.06762595562</v>
      </c>
      <c r="K204" s="2">
        <f t="shared" ca="1" si="26"/>
        <v>50</v>
      </c>
    </row>
    <row r="205" spans="3:11" x14ac:dyDescent="0.3">
      <c r="C205" s="6">
        <v>188</v>
      </c>
      <c r="D205" s="22">
        <f t="shared" ca="1" si="19"/>
        <v>49766</v>
      </c>
      <c r="E205" s="3">
        <f t="shared" si="20"/>
        <v>184559.06762595562</v>
      </c>
      <c r="F205" s="24">
        <f t="shared" si="21"/>
        <v>1315.4045852358854</v>
      </c>
      <c r="G205" s="24">
        <f t="shared" si="22"/>
        <v>0</v>
      </c>
      <c r="H205" s="3">
        <f t="shared" si="23"/>
        <v>461.39766906488904</v>
      </c>
      <c r="I205" s="25">
        <f t="shared" si="24"/>
        <v>854.00691617099642</v>
      </c>
      <c r="J205" s="3">
        <f t="shared" si="25"/>
        <v>183705.06070978462</v>
      </c>
      <c r="K205" s="2">
        <f t="shared" ca="1" si="26"/>
        <v>50</v>
      </c>
    </row>
    <row r="206" spans="3:11" x14ac:dyDescent="0.3">
      <c r="C206" s="6">
        <v>189</v>
      </c>
      <c r="D206" s="22">
        <f t="shared" ca="1" si="19"/>
        <v>49796</v>
      </c>
      <c r="E206" s="3">
        <f t="shared" si="20"/>
        <v>183705.06070978462</v>
      </c>
      <c r="F206" s="24">
        <f t="shared" si="21"/>
        <v>1315.4045852358854</v>
      </c>
      <c r="G206" s="24">
        <f t="shared" si="22"/>
        <v>0</v>
      </c>
      <c r="H206" s="3">
        <f t="shared" si="23"/>
        <v>459.26265177446157</v>
      </c>
      <c r="I206" s="25">
        <f t="shared" si="24"/>
        <v>856.14193346142383</v>
      </c>
      <c r="J206" s="3">
        <f t="shared" si="25"/>
        <v>182848.9187763232</v>
      </c>
      <c r="K206" s="2">
        <f t="shared" ca="1" si="26"/>
        <v>51</v>
      </c>
    </row>
    <row r="207" spans="3:11" x14ac:dyDescent="0.3">
      <c r="C207" s="6">
        <v>190</v>
      </c>
      <c r="D207" s="22">
        <f t="shared" ca="1" si="19"/>
        <v>49827</v>
      </c>
      <c r="E207" s="3">
        <f t="shared" si="20"/>
        <v>182848.9187763232</v>
      </c>
      <c r="F207" s="24">
        <f t="shared" si="21"/>
        <v>1315.4045852358854</v>
      </c>
      <c r="G207" s="24">
        <f t="shared" si="22"/>
        <v>0</v>
      </c>
      <c r="H207" s="3">
        <f t="shared" si="23"/>
        <v>457.12229694080804</v>
      </c>
      <c r="I207" s="25">
        <f t="shared" si="24"/>
        <v>858.28228829507736</v>
      </c>
      <c r="J207" s="3">
        <f t="shared" si="25"/>
        <v>181990.63648802813</v>
      </c>
      <c r="K207" s="2">
        <f t="shared" ca="1" si="26"/>
        <v>51</v>
      </c>
    </row>
    <row r="208" spans="3:11" x14ac:dyDescent="0.3">
      <c r="C208" s="6">
        <v>191</v>
      </c>
      <c r="D208" s="22">
        <f t="shared" ca="1" si="19"/>
        <v>49857</v>
      </c>
      <c r="E208" s="3">
        <f t="shared" si="20"/>
        <v>181990.63648802813</v>
      </c>
      <c r="F208" s="24">
        <f t="shared" si="21"/>
        <v>1315.4045852358854</v>
      </c>
      <c r="G208" s="24">
        <f t="shared" si="22"/>
        <v>0</v>
      </c>
      <c r="H208" s="3">
        <f t="shared" si="23"/>
        <v>454.97659122007036</v>
      </c>
      <c r="I208" s="25">
        <f t="shared" si="24"/>
        <v>860.4279940158151</v>
      </c>
      <c r="J208" s="3">
        <f t="shared" si="25"/>
        <v>181130.20849401233</v>
      </c>
      <c r="K208" s="2">
        <f t="shared" ca="1" si="26"/>
        <v>51</v>
      </c>
    </row>
    <row r="209" spans="3:11" x14ac:dyDescent="0.3">
      <c r="C209" s="6">
        <v>192</v>
      </c>
      <c r="D209" s="22">
        <f t="shared" ca="1" si="19"/>
        <v>49888</v>
      </c>
      <c r="E209" s="3">
        <f t="shared" si="20"/>
        <v>181130.20849401233</v>
      </c>
      <c r="F209" s="24">
        <f t="shared" si="21"/>
        <v>1315.4045852358854</v>
      </c>
      <c r="G209" s="24">
        <f t="shared" si="22"/>
        <v>0</v>
      </c>
      <c r="H209" s="3">
        <f t="shared" si="23"/>
        <v>452.82552123503086</v>
      </c>
      <c r="I209" s="25">
        <f t="shared" si="24"/>
        <v>862.57906400085449</v>
      </c>
      <c r="J209" s="3">
        <f t="shared" si="25"/>
        <v>180267.62943001147</v>
      </c>
      <c r="K209" s="2">
        <f t="shared" ca="1" si="26"/>
        <v>51</v>
      </c>
    </row>
    <row r="210" spans="3:11" x14ac:dyDescent="0.3">
      <c r="C210" s="6">
        <v>193</v>
      </c>
      <c r="D210" s="22">
        <f t="shared" ca="1" si="19"/>
        <v>49919</v>
      </c>
      <c r="E210" s="3">
        <f t="shared" si="20"/>
        <v>180267.62943001147</v>
      </c>
      <c r="F210" s="24">
        <f t="shared" si="21"/>
        <v>1315.4045852358854</v>
      </c>
      <c r="G210" s="24">
        <f t="shared" si="22"/>
        <v>0</v>
      </c>
      <c r="H210" s="3">
        <f t="shared" si="23"/>
        <v>450.66907357502868</v>
      </c>
      <c r="I210" s="25">
        <f t="shared" si="24"/>
        <v>864.73551166085667</v>
      </c>
      <c r="J210" s="3">
        <f t="shared" si="25"/>
        <v>179402.8939183506</v>
      </c>
      <c r="K210" s="2">
        <f t="shared" ca="1" si="26"/>
        <v>51</v>
      </c>
    </row>
    <row r="211" spans="3:11" x14ac:dyDescent="0.3">
      <c r="C211" s="6">
        <v>194</v>
      </c>
      <c r="D211" s="22">
        <f t="shared" ref="D211:D274" ca="1" si="27">EOMONTH(D210,0)+1</f>
        <v>49949</v>
      </c>
      <c r="E211" s="3">
        <f t="shared" ref="E211:E274" si="28">J210</f>
        <v>179402.8939183506</v>
      </c>
      <c r="F211" s="24">
        <f t="shared" ref="F211:F274" si="29">IF(E211&gt;$B$12,$B$12,(E211+(E211*(($B$10/12)))))</f>
        <v>1315.4045852358854</v>
      </c>
      <c r="G211" s="24">
        <f t="shared" ref="G211:G274" si="30">IF(E211&gt;$B$12,$B$14,0)</f>
        <v>0</v>
      </c>
      <c r="H211" s="3">
        <f t="shared" ref="H211:H274" si="31">(E211*($B$10/12))</f>
        <v>448.50723479587651</v>
      </c>
      <c r="I211" s="25">
        <f t="shared" ref="I211:I274" si="32">(F211-H211)+G211</f>
        <v>866.89735044000895</v>
      </c>
      <c r="J211" s="3">
        <f t="shared" ref="J211:J274" si="33">E211-I211</f>
        <v>178535.9965679106</v>
      </c>
      <c r="K211" s="2">
        <f t="shared" ref="K211:K274" ca="1" si="34">ROUNDDOWN(((D211-$B$7)/365.25),0)</f>
        <v>51</v>
      </c>
    </row>
    <row r="212" spans="3:11" x14ac:dyDescent="0.3">
      <c r="C212" s="6">
        <v>195</v>
      </c>
      <c r="D212" s="22">
        <f t="shared" ca="1" si="27"/>
        <v>49980</v>
      </c>
      <c r="E212" s="3">
        <f t="shared" si="28"/>
        <v>178535.9965679106</v>
      </c>
      <c r="F212" s="24">
        <f t="shared" si="29"/>
        <v>1315.4045852358854</v>
      </c>
      <c r="G212" s="24">
        <f t="shared" si="30"/>
        <v>0</v>
      </c>
      <c r="H212" s="3">
        <f t="shared" si="31"/>
        <v>446.33999141977648</v>
      </c>
      <c r="I212" s="25">
        <f t="shared" si="32"/>
        <v>869.06459381610898</v>
      </c>
      <c r="J212" s="3">
        <f t="shared" si="33"/>
        <v>177666.93197409448</v>
      </c>
      <c r="K212" s="2">
        <f t="shared" ca="1" si="34"/>
        <v>51</v>
      </c>
    </row>
    <row r="213" spans="3:11" x14ac:dyDescent="0.3">
      <c r="C213" s="6">
        <v>196</v>
      </c>
      <c r="D213" s="22">
        <f t="shared" ca="1" si="27"/>
        <v>50010</v>
      </c>
      <c r="E213" s="3">
        <f t="shared" si="28"/>
        <v>177666.93197409448</v>
      </c>
      <c r="F213" s="24">
        <f t="shared" si="29"/>
        <v>1315.4045852358854</v>
      </c>
      <c r="G213" s="24">
        <f t="shared" si="30"/>
        <v>0</v>
      </c>
      <c r="H213" s="3">
        <f t="shared" si="31"/>
        <v>444.16732993523618</v>
      </c>
      <c r="I213" s="25">
        <f t="shared" si="32"/>
        <v>871.23725530064917</v>
      </c>
      <c r="J213" s="3">
        <f t="shared" si="33"/>
        <v>176795.69471879382</v>
      </c>
      <c r="K213" s="2">
        <f t="shared" ca="1" si="34"/>
        <v>51</v>
      </c>
    </row>
    <row r="214" spans="3:11" x14ac:dyDescent="0.3">
      <c r="C214" s="6">
        <v>197</v>
      </c>
      <c r="D214" s="22">
        <f t="shared" ca="1" si="27"/>
        <v>50041</v>
      </c>
      <c r="E214" s="3">
        <f t="shared" si="28"/>
        <v>176795.69471879382</v>
      </c>
      <c r="F214" s="24">
        <f t="shared" si="29"/>
        <v>1315.4045852358854</v>
      </c>
      <c r="G214" s="24">
        <f t="shared" si="30"/>
        <v>0</v>
      </c>
      <c r="H214" s="3">
        <f t="shared" si="31"/>
        <v>441.98923679698458</v>
      </c>
      <c r="I214" s="25">
        <f t="shared" si="32"/>
        <v>873.41534843890076</v>
      </c>
      <c r="J214" s="3">
        <f t="shared" si="33"/>
        <v>175922.27937035493</v>
      </c>
      <c r="K214" s="2">
        <f t="shared" ca="1" si="34"/>
        <v>51</v>
      </c>
    </row>
    <row r="215" spans="3:11" x14ac:dyDescent="0.3">
      <c r="C215" s="6">
        <v>198</v>
      </c>
      <c r="D215" s="22">
        <f t="shared" ca="1" si="27"/>
        <v>50072</v>
      </c>
      <c r="E215" s="3">
        <f t="shared" si="28"/>
        <v>175922.27937035493</v>
      </c>
      <c r="F215" s="24">
        <f t="shared" si="29"/>
        <v>1315.4045852358854</v>
      </c>
      <c r="G215" s="24">
        <f t="shared" si="30"/>
        <v>0</v>
      </c>
      <c r="H215" s="3">
        <f t="shared" si="31"/>
        <v>439.80569842588733</v>
      </c>
      <c r="I215" s="25">
        <f t="shared" si="32"/>
        <v>875.59888680999802</v>
      </c>
      <c r="J215" s="3">
        <f t="shared" si="33"/>
        <v>175046.68048354491</v>
      </c>
      <c r="K215" s="2">
        <f t="shared" ca="1" si="34"/>
        <v>51</v>
      </c>
    </row>
    <row r="216" spans="3:11" x14ac:dyDescent="0.3">
      <c r="C216" s="6">
        <v>199</v>
      </c>
      <c r="D216" s="22">
        <f t="shared" ca="1" si="27"/>
        <v>50100</v>
      </c>
      <c r="E216" s="3">
        <f t="shared" si="28"/>
        <v>175046.68048354491</v>
      </c>
      <c r="F216" s="24">
        <f t="shared" si="29"/>
        <v>1315.4045852358854</v>
      </c>
      <c r="G216" s="24">
        <f t="shared" si="30"/>
        <v>0</v>
      </c>
      <c r="H216" s="3">
        <f t="shared" si="31"/>
        <v>437.61670120886231</v>
      </c>
      <c r="I216" s="25">
        <f t="shared" si="32"/>
        <v>877.7878840270231</v>
      </c>
      <c r="J216" s="3">
        <f t="shared" si="33"/>
        <v>174168.89259951789</v>
      </c>
      <c r="K216" s="2">
        <f t="shared" ca="1" si="34"/>
        <v>51</v>
      </c>
    </row>
    <row r="217" spans="3:11" x14ac:dyDescent="0.3">
      <c r="C217" s="6">
        <v>200</v>
      </c>
      <c r="D217" s="22">
        <f t="shared" ca="1" si="27"/>
        <v>50131</v>
      </c>
      <c r="E217" s="3">
        <f t="shared" si="28"/>
        <v>174168.89259951789</v>
      </c>
      <c r="F217" s="24">
        <f t="shared" si="29"/>
        <v>1315.4045852358854</v>
      </c>
      <c r="G217" s="24">
        <f t="shared" si="30"/>
        <v>0</v>
      </c>
      <c r="H217" s="3">
        <f t="shared" si="31"/>
        <v>435.4222314987947</v>
      </c>
      <c r="I217" s="25">
        <f t="shared" si="32"/>
        <v>879.98235373709076</v>
      </c>
      <c r="J217" s="3">
        <f t="shared" si="33"/>
        <v>173288.9102457808</v>
      </c>
      <c r="K217" s="2">
        <f t="shared" ca="1" si="34"/>
        <v>51</v>
      </c>
    </row>
    <row r="218" spans="3:11" x14ac:dyDescent="0.3">
      <c r="C218" s="6">
        <v>201</v>
      </c>
      <c r="D218" s="22">
        <f t="shared" ca="1" si="27"/>
        <v>50161</v>
      </c>
      <c r="E218" s="3">
        <f t="shared" si="28"/>
        <v>173288.9102457808</v>
      </c>
      <c r="F218" s="24">
        <f t="shared" si="29"/>
        <v>1315.4045852358854</v>
      </c>
      <c r="G218" s="24">
        <f t="shared" si="30"/>
        <v>0</v>
      </c>
      <c r="H218" s="3">
        <f t="shared" si="31"/>
        <v>433.22227561445203</v>
      </c>
      <c r="I218" s="25">
        <f t="shared" si="32"/>
        <v>882.18230962143343</v>
      </c>
      <c r="J218" s="3">
        <f t="shared" si="33"/>
        <v>172406.72793615938</v>
      </c>
      <c r="K218" s="2">
        <f t="shared" ca="1" si="34"/>
        <v>52</v>
      </c>
    </row>
    <row r="219" spans="3:11" x14ac:dyDescent="0.3">
      <c r="C219" s="6">
        <v>202</v>
      </c>
      <c r="D219" s="22">
        <f t="shared" ca="1" si="27"/>
        <v>50192</v>
      </c>
      <c r="E219" s="3">
        <f t="shared" si="28"/>
        <v>172406.72793615938</v>
      </c>
      <c r="F219" s="24">
        <f t="shared" si="29"/>
        <v>1315.4045852358854</v>
      </c>
      <c r="G219" s="24">
        <f t="shared" si="30"/>
        <v>0</v>
      </c>
      <c r="H219" s="3">
        <f t="shared" si="31"/>
        <v>431.01681984039845</v>
      </c>
      <c r="I219" s="25">
        <f t="shared" si="32"/>
        <v>884.38776539548689</v>
      </c>
      <c r="J219" s="3">
        <f t="shared" si="33"/>
        <v>171522.3401707639</v>
      </c>
      <c r="K219" s="2">
        <f t="shared" ca="1" si="34"/>
        <v>52</v>
      </c>
    </row>
    <row r="220" spans="3:11" x14ac:dyDescent="0.3">
      <c r="C220" s="6">
        <v>203</v>
      </c>
      <c r="D220" s="22">
        <f t="shared" ca="1" si="27"/>
        <v>50222</v>
      </c>
      <c r="E220" s="3">
        <f t="shared" si="28"/>
        <v>171522.3401707639</v>
      </c>
      <c r="F220" s="24">
        <f t="shared" si="29"/>
        <v>1315.4045852358854</v>
      </c>
      <c r="G220" s="24">
        <f t="shared" si="30"/>
        <v>0</v>
      </c>
      <c r="H220" s="3">
        <f t="shared" si="31"/>
        <v>428.80585042690973</v>
      </c>
      <c r="I220" s="25">
        <f t="shared" si="32"/>
        <v>886.59873480897568</v>
      </c>
      <c r="J220" s="3">
        <f t="shared" si="33"/>
        <v>170635.74143595493</v>
      </c>
      <c r="K220" s="2">
        <f t="shared" ca="1" si="34"/>
        <v>52</v>
      </c>
    </row>
    <row r="221" spans="3:11" x14ac:dyDescent="0.3">
      <c r="C221" s="6">
        <v>204</v>
      </c>
      <c r="D221" s="22">
        <f t="shared" ca="1" si="27"/>
        <v>50253</v>
      </c>
      <c r="E221" s="3">
        <f t="shared" si="28"/>
        <v>170635.74143595493</v>
      </c>
      <c r="F221" s="24">
        <f t="shared" si="29"/>
        <v>1315.4045852358854</v>
      </c>
      <c r="G221" s="24">
        <f t="shared" si="30"/>
        <v>0</v>
      </c>
      <c r="H221" s="3">
        <f t="shared" si="31"/>
        <v>426.58935358988731</v>
      </c>
      <c r="I221" s="25">
        <f t="shared" si="32"/>
        <v>888.8152316459981</v>
      </c>
      <c r="J221" s="3">
        <f t="shared" si="33"/>
        <v>169746.92620430893</v>
      </c>
      <c r="K221" s="2">
        <f t="shared" ca="1" si="34"/>
        <v>52</v>
      </c>
    </row>
    <row r="222" spans="3:11" x14ac:dyDescent="0.3">
      <c r="C222" s="6">
        <v>205</v>
      </c>
      <c r="D222" s="22">
        <f t="shared" ca="1" si="27"/>
        <v>50284</v>
      </c>
      <c r="E222" s="3">
        <f t="shared" si="28"/>
        <v>169746.92620430893</v>
      </c>
      <c r="F222" s="24">
        <f t="shared" si="29"/>
        <v>1315.4045852358854</v>
      </c>
      <c r="G222" s="24">
        <f t="shared" si="30"/>
        <v>0</v>
      </c>
      <c r="H222" s="3">
        <f t="shared" si="31"/>
        <v>424.3673155107723</v>
      </c>
      <c r="I222" s="25">
        <f t="shared" si="32"/>
        <v>891.03726972511311</v>
      </c>
      <c r="J222" s="3">
        <f t="shared" si="33"/>
        <v>168855.88893458381</v>
      </c>
      <c r="K222" s="2">
        <f t="shared" ca="1" si="34"/>
        <v>52</v>
      </c>
    </row>
    <row r="223" spans="3:11" x14ac:dyDescent="0.3">
      <c r="C223" s="6">
        <v>206</v>
      </c>
      <c r="D223" s="22">
        <f t="shared" ca="1" si="27"/>
        <v>50314</v>
      </c>
      <c r="E223" s="3">
        <f t="shared" si="28"/>
        <v>168855.88893458381</v>
      </c>
      <c r="F223" s="24">
        <f t="shared" si="29"/>
        <v>1315.4045852358854</v>
      </c>
      <c r="G223" s="24">
        <f t="shared" si="30"/>
        <v>0</v>
      </c>
      <c r="H223" s="3">
        <f t="shared" si="31"/>
        <v>422.13972233645956</v>
      </c>
      <c r="I223" s="25">
        <f t="shared" si="32"/>
        <v>893.26486289942591</v>
      </c>
      <c r="J223" s="3">
        <f t="shared" si="33"/>
        <v>167962.62407168437</v>
      </c>
      <c r="K223" s="2">
        <f t="shared" ca="1" si="34"/>
        <v>52</v>
      </c>
    </row>
    <row r="224" spans="3:11" x14ac:dyDescent="0.3">
      <c r="C224" s="6">
        <v>207</v>
      </c>
      <c r="D224" s="22">
        <f t="shared" ca="1" si="27"/>
        <v>50345</v>
      </c>
      <c r="E224" s="3">
        <f t="shared" si="28"/>
        <v>167962.62407168437</v>
      </c>
      <c r="F224" s="24">
        <f t="shared" si="29"/>
        <v>1315.4045852358854</v>
      </c>
      <c r="G224" s="24">
        <f t="shared" si="30"/>
        <v>0</v>
      </c>
      <c r="H224" s="3">
        <f t="shared" si="31"/>
        <v>419.90656017921094</v>
      </c>
      <c r="I224" s="25">
        <f t="shared" si="32"/>
        <v>895.49802505667446</v>
      </c>
      <c r="J224" s="3">
        <f t="shared" si="33"/>
        <v>167067.1260466277</v>
      </c>
      <c r="K224" s="2">
        <f t="shared" ca="1" si="34"/>
        <v>52</v>
      </c>
    </row>
    <row r="225" spans="3:11" x14ac:dyDescent="0.3">
      <c r="C225" s="6">
        <v>208</v>
      </c>
      <c r="D225" s="22">
        <f t="shared" ca="1" si="27"/>
        <v>50375</v>
      </c>
      <c r="E225" s="3">
        <f t="shared" si="28"/>
        <v>167067.1260466277</v>
      </c>
      <c r="F225" s="24">
        <f t="shared" si="29"/>
        <v>1315.4045852358854</v>
      </c>
      <c r="G225" s="24">
        <f t="shared" si="30"/>
        <v>0</v>
      </c>
      <c r="H225" s="3">
        <f t="shared" si="31"/>
        <v>417.66781511656927</v>
      </c>
      <c r="I225" s="25">
        <f t="shared" si="32"/>
        <v>897.73677011931613</v>
      </c>
      <c r="J225" s="3">
        <f t="shared" si="33"/>
        <v>166169.38927650839</v>
      </c>
      <c r="K225" s="2">
        <f t="shared" ca="1" si="34"/>
        <v>52</v>
      </c>
    </row>
    <row r="226" spans="3:11" x14ac:dyDescent="0.3">
      <c r="C226" s="6">
        <v>209</v>
      </c>
      <c r="D226" s="22">
        <f t="shared" ca="1" si="27"/>
        <v>50406</v>
      </c>
      <c r="E226" s="3">
        <f t="shared" si="28"/>
        <v>166169.38927650839</v>
      </c>
      <c r="F226" s="24">
        <f t="shared" si="29"/>
        <v>1315.4045852358854</v>
      </c>
      <c r="G226" s="24">
        <f t="shared" si="30"/>
        <v>0</v>
      </c>
      <c r="H226" s="3">
        <f t="shared" si="31"/>
        <v>415.423473191271</v>
      </c>
      <c r="I226" s="25">
        <f t="shared" si="32"/>
        <v>899.98111204461441</v>
      </c>
      <c r="J226" s="3">
        <f t="shared" si="33"/>
        <v>165269.40816446376</v>
      </c>
      <c r="K226" s="2">
        <f t="shared" ca="1" si="34"/>
        <v>52</v>
      </c>
    </row>
    <row r="227" spans="3:11" x14ac:dyDescent="0.3">
      <c r="C227" s="6">
        <v>210</v>
      </c>
      <c r="D227" s="22">
        <f t="shared" ca="1" si="27"/>
        <v>50437</v>
      </c>
      <c r="E227" s="3">
        <f t="shared" si="28"/>
        <v>165269.40816446376</v>
      </c>
      <c r="F227" s="24">
        <f t="shared" si="29"/>
        <v>1315.4045852358854</v>
      </c>
      <c r="G227" s="24">
        <f t="shared" si="30"/>
        <v>0</v>
      </c>
      <c r="H227" s="3">
        <f t="shared" si="31"/>
        <v>413.17352041115942</v>
      </c>
      <c r="I227" s="25">
        <f t="shared" si="32"/>
        <v>902.23106482472599</v>
      </c>
      <c r="J227" s="3">
        <f t="shared" si="33"/>
        <v>164367.17709963903</v>
      </c>
      <c r="K227" s="2">
        <f t="shared" ca="1" si="34"/>
        <v>52</v>
      </c>
    </row>
    <row r="228" spans="3:11" x14ac:dyDescent="0.3">
      <c r="C228" s="6">
        <v>211</v>
      </c>
      <c r="D228" s="22">
        <f t="shared" ca="1" si="27"/>
        <v>50465</v>
      </c>
      <c r="E228" s="3">
        <f t="shared" si="28"/>
        <v>164367.17709963903</v>
      </c>
      <c r="F228" s="24">
        <f t="shared" si="29"/>
        <v>1315.4045852358854</v>
      </c>
      <c r="G228" s="24">
        <f t="shared" si="30"/>
        <v>0</v>
      </c>
      <c r="H228" s="3">
        <f t="shared" si="31"/>
        <v>410.91794274909756</v>
      </c>
      <c r="I228" s="25">
        <f t="shared" si="32"/>
        <v>904.48664248678779</v>
      </c>
      <c r="J228" s="3">
        <f t="shared" si="33"/>
        <v>163462.69045715223</v>
      </c>
      <c r="K228" s="2">
        <f t="shared" ca="1" si="34"/>
        <v>52</v>
      </c>
    </row>
    <row r="229" spans="3:11" x14ac:dyDescent="0.3">
      <c r="C229" s="6">
        <v>212</v>
      </c>
      <c r="D229" s="22">
        <f t="shared" ca="1" si="27"/>
        <v>50496</v>
      </c>
      <c r="E229" s="3">
        <f t="shared" si="28"/>
        <v>163462.69045715223</v>
      </c>
      <c r="F229" s="24">
        <f t="shared" si="29"/>
        <v>1315.4045852358854</v>
      </c>
      <c r="G229" s="24">
        <f t="shared" si="30"/>
        <v>0</v>
      </c>
      <c r="H229" s="3">
        <f t="shared" si="31"/>
        <v>408.65672614288059</v>
      </c>
      <c r="I229" s="25">
        <f t="shared" si="32"/>
        <v>906.74785909300476</v>
      </c>
      <c r="J229" s="3">
        <f t="shared" si="33"/>
        <v>162555.94259805922</v>
      </c>
      <c r="K229" s="2">
        <f t="shared" ca="1" si="34"/>
        <v>52</v>
      </c>
    </row>
    <row r="230" spans="3:11" x14ac:dyDescent="0.3">
      <c r="C230" s="6">
        <v>213</v>
      </c>
      <c r="D230" s="22">
        <f t="shared" ca="1" si="27"/>
        <v>50526</v>
      </c>
      <c r="E230" s="3">
        <f t="shared" si="28"/>
        <v>162555.94259805922</v>
      </c>
      <c r="F230" s="24">
        <f t="shared" si="29"/>
        <v>1315.4045852358854</v>
      </c>
      <c r="G230" s="24">
        <f t="shared" si="30"/>
        <v>0</v>
      </c>
      <c r="H230" s="3">
        <f t="shared" si="31"/>
        <v>406.38985649514808</v>
      </c>
      <c r="I230" s="25">
        <f t="shared" si="32"/>
        <v>909.01472874073738</v>
      </c>
      <c r="J230" s="3">
        <f t="shared" si="33"/>
        <v>161646.92786931849</v>
      </c>
      <c r="K230" s="2">
        <f t="shared" ca="1" si="34"/>
        <v>52</v>
      </c>
    </row>
    <row r="231" spans="3:11" x14ac:dyDescent="0.3">
      <c r="C231" s="6">
        <v>214</v>
      </c>
      <c r="D231" s="22">
        <f t="shared" ca="1" si="27"/>
        <v>50557</v>
      </c>
      <c r="E231" s="3">
        <f t="shared" si="28"/>
        <v>161646.92786931849</v>
      </c>
      <c r="F231" s="24">
        <f t="shared" si="29"/>
        <v>1315.4045852358854</v>
      </c>
      <c r="G231" s="24">
        <f t="shared" si="30"/>
        <v>0</v>
      </c>
      <c r="H231" s="3">
        <f t="shared" si="31"/>
        <v>404.11731967329621</v>
      </c>
      <c r="I231" s="25">
        <f t="shared" si="32"/>
        <v>911.28726556258925</v>
      </c>
      <c r="J231" s="3">
        <f t="shared" si="33"/>
        <v>160735.64060375589</v>
      </c>
      <c r="K231" s="2">
        <f t="shared" ca="1" si="34"/>
        <v>53</v>
      </c>
    </row>
    <row r="232" spans="3:11" x14ac:dyDescent="0.3">
      <c r="C232" s="6">
        <v>215</v>
      </c>
      <c r="D232" s="22">
        <f t="shared" ca="1" si="27"/>
        <v>50587</v>
      </c>
      <c r="E232" s="3">
        <f t="shared" si="28"/>
        <v>160735.64060375589</v>
      </c>
      <c r="F232" s="24">
        <f t="shared" si="29"/>
        <v>1315.4045852358854</v>
      </c>
      <c r="G232" s="24">
        <f t="shared" si="30"/>
        <v>0</v>
      </c>
      <c r="H232" s="3">
        <f t="shared" si="31"/>
        <v>401.83910150938976</v>
      </c>
      <c r="I232" s="25">
        <f t="shared" si="32"/>
        <v>913.56548372649559</v>
      </c>
      <c r="J232" s="3">
        <f t="shared" si="33"/>
        <v>159822.07512002939</v>
      </c>
      <c r="K232" s="2">
        <f t="shared" ca="1" si="34"/>
        <v>53</v>
      </c>
    </row>
    <row r="233" spans="3:11" x14ac:dyDescent="0.3">
      <c r="C233" s="6">
        <v>216</v>
      </c>
      <c r="D233" s="22">
        <f t="shared" ca="1" si="27"/>
        <v>50618</v>
      </c>
      <c r="E233" s="3">
        <f t="shared" si="28"/>
        <v>159822.07512002939</v>
      </c>
      <c r="F233" s="24">
        <f t="shared" si="29"/>
        <v>1315.4045852358854</v>
      </c>
      <c r="G233" s="24">
        <f t="shared" si="30"/>
        <v>0</v>
      </c>
      <c r="H233" s="3">
        <f t="shared" si="31"/>
        <v>399.5551878000735</v>
      </c>
      <c r="I233" s="25">
        <f t="shared" si="32"/>
        <v>915.84939743581185</v>
      </c>
      <c r="J233" s="3">
        <f t="shared" si="33"/>
        <v>158906.22572259358</v>
      </c>
      <c r="K233" s="2">
        <f t="shared" ca="1" si="34"/>
        <v>53</v>
      </c>
    </row>
    <row r="234" spans="3:11" x14ac:dyDescent="0.3">
      <c r="C234" s="6">
        <v>217</v>
      </c>
      <c r="D234" s="22">
        <f t="shared" ca="1" si="27"/>
        <v>50649</v>
      </c>
      <c r="E234" s="3">
        <f t="shared" si="28"/>
        <v>158906.22572259358</v>
      </c>
      <c r="F234" s="24">
        <f t="shared" si="29"/>
        <v>1315.4045852358854</v>
      </c>
      <c r="G234" s="24">
        <f t="shared" si="30"/>
        <v>0</v>
      </c>
      <c r="H234" s="3">
        <f t="shared" si="31"/>
        <v>397.26556430648395</v>
      </c>
      <c r="I234" s="25">
        <f t="shared" si="32"/>
        <v>918.13902092940145</v>
      </c>
      <c r="J234" s="3">
        <f t="shared" si="33"/>
        <v>157988.08670166417</v>
      </c>
      <c r="K234" s="2">
        <f t="shared" ca="1" si="34"/>
        <v>53</v>
      </c>
    </row>
    <row r="235" spans="3:11" x14ac:dyDescent="0.3">
      <c r="C235" s="6">
        <v>218</v>
      </c>
      <c r="D235" s="22">
        <f t="shared" ca="1" si="27"/>
        <v>50679</v>
      </c>
      <c r="E235" s="3">
        <f t="shared" si="28"/>
        <v>157988.08670166417</v>
      </c>
      <c r="F235" s="24">
        <f t="shared" si="29"/>
        <v>1315.4045852358854</v>
      </c>
      <c r="G235" s="24">
        <f t="shared" si="30"/>
        <v>0</v>
      </c>
      <c r="H235" s="3">
        <f t="shared" si="31"/>
        <v>394.97021675416045</v>
      </c>
      <c r="I235" s="25">
        <f t="shared" si="32"/>
        <v>920.43436848172496</v>
      </c>
      <c r="J235" s="3">
        <f t="shared" si="33"/>
        <v>157067.65233318246</v>
      </c>
      <c r="K235" s="2">
        <f t="shared" ca="1" si="34"/>
        <v>53</v>
      </c>
    </row>
    <row r="236" spans="3:11" x14ac:dyDescent="0.3">
      <c r="C236" s="6">
        <v>219</v>
      </c>
      <c r="D236" s="22">
        <f t="shared" ca="1" si="27"/>
        <v>50710</v>
      </c>
      <c r="E236" s="3">
        <f t="shared" si="28"/>
        <v>157067.65233318246</v>
      </c>
      <c r="F236" s="24">
        <f t="shared" si="29"/>
        <v>1315.4045852358854</v>
      </c>
      <c r="G236" s="24">
        <f t="shared" si="30"/>
        <v>0</v>
      </c>
      <c r="H236" s="3">
        <f t="shared" si="31"/>
        <v>392.66913083295617</v>
      </c>
      <c r="I236" s="25">
        <f t="shared" si="32"/>
        <v>922.73545440292924</v>
      </c>
      <c r="J236" s="3">
        <f t="shared" si="33"/>
        <v>156144.91687877954</v>
      </c>
      <c r="K236" s="2">
        <f t="shared" ca="1" si="34"/>
        <v>53</v>
      </c>
    </row>
    <row r="237" spans="3:11" x14ac:dyDescent="0.3">
      <c r="C237" s="6">
        <v>220</v>
      </c>
      <c r="D237" s="22">
        <f t="shared" ca="1" si="27"/>
        <v>50740</v>
      </c>
      <c r="E237" s="3">
        <f t="shared" si="28"/>
        <v>156144.91687877954</v>
      </c>
      <c r="F237" s="24">
        <f t="shared" si="29"/>
        <v>1315.4045852358854</v>
      </c>
      <c r="G237" s="24">
        <f t="shared" si="30"/>
        <v>0</v>
      </c>
      <c r="H237" s="3">
        <f t="shared" si="31"/>
        <v>390.36229219694883</v>
      </c>
      <c r="I237" s="25">
        <f t="shared" si="32"/>
        <v>925.04229303893658</v>
      </c>
      <c r="J237" s="3">
        <f t="shared" si="33"/>
        <v>155219.87458574059</v>
      </c>
      <c r="K237" s="2">
        <f t="shared" ca="1" si="34"/>
        <v>53</v>
      </c>
    </row>
    <row r="238" spans="3:11" x14ac:dyDescent="0.3">
      <c r="C238" s="6">
        <v>221</v>
      </c>
      <c r="D238" s="22">
        <f t="shared" ca="1" si="27"/>
        <v>50771</v>
      </c>
      <c r="E238" s="3">
        <f t="shared" si="28"/>
        <v>155219.87458574059</v>
      </c>
      <c r="F238" s="24">
        <f t="shared" si="29"/>
        <v>1315.4045852358854</v>
      </c>
      <c r="G238" s="24">
        <f t="shared" si="30"/>
        <v>0</v>
      </c>
      <c r="H238" s="3">
        <f t="shared" si="31"/>
        <v>388.04968646435145</v>
      </c>
      <c r="I238" s="25">
        <f t="shared" si="32"/>
        <v>927.35489877153395</v>
      </c>
      <c r="J238" s="3">
        <f t="shared" si="33"/>
        <v>154292.51968696906</v>
      </c>
      <c r="K238" s="2">
        <f t="shared" ca="1" si="34"/>
        <v>53</v>
      </c>
    </row>
    <row r="239" spans="3:11" x14ac:dyDescent="0.3">
      <c r="C239" s="6">
        <v>222</v>
      </c>
      <c r="D239" s="22">
        <f t="shared" ca="1" si="27"/>
        <v>50802</v>
      </c>
      <c r="E239" s="3">
        <f t="shared" si="28"/>
        <v>154292.51968696906</v>
      </c>
      <c r="F239" s="24">
        <f t="shared" si="29"/>
        <v>1315.4045852358854</v>
      </c>
      <c r="G239" s="24">
        <f t="shared" si="30"/>
        <v>0</v>
      </c>
      <c r="H239" s="3">
        <f t="shared" si="31"/>
        <v>385.73129921742265</v>
      </c>
      <c r="I239" s="25">
        <f t="shared" si="32"/>
        <v>929.6732860184627</v>
      </c>
      <c r="J239" s="3">
        <f t="shared" si="33"/>
        <v>153362.8464009506</v>
      </c>
      <c r="K239" s="2">
        <f t="shared" ca="1" si="34"/>
        <v>53</v>
      </c>
    </row>
    <row r="240" spans="3:11" x14ac:dyDescent="0.3">
      <c r="C240" s="6">
        <v>223</v>
      </c>
      <c r="D240" s="22">
        <f t="shared" ca="1" si="27"/>
        <v>50830</v>
      </c>
      <c r="E240" s="3">
        <f t="shared" si="28"/>
        <v>153362.8464009506</v>
      </c>
      <c r="F240" s="24">
        <f t="shared" si="29"/>
        <v>1315.4045852358854</v>
      </c>
      <c r="G240" s="24">
        <f t="shared" si="30"/>
        <v>0</v>
      </c>
      <c r="H240" s="3">
        <f t="shared" si="31"/>
        <v>383.40711600237648</v>
      </c>
      <c r="I240" s="25">
        <f t="shared" si="32"/>
        <v>931.99746923350892</v>
      </c>
      <c r="J240" s="3">
        <f t="shared" si="33"/>
        <v>152430.8489317171</v>
      </c>
      <c r="K240" s="2">
        <f t="shared" ca="1" si="34"/>
        <v>53</v>
      </c>
    </row>
    <row r="241" spans="3:11" x14ac:dyDescent="0.3">
      <c r="C241" s="6">
        <v>224</v>
      </c>
      <c r="D241" s="22">
        <f t="shared" ca="1" si="27"/>
        <v>50861</v>
      </c>
      <c r="E241" s="3">
        <f t="shared" si="28"/>
        <v>152430.8489317171</v>
      </c>
      <c r="F241" s="24">
        <f t="shared" si="29"/>
        <v>1315.4045852358854</v>
      </c>
      <c r="G241" s="24">
        <f t="shared" si="30"/>
        <v>0</v>
      </c>
      <c r="H241" s="3">
        <f t="shared" si="31"/>
        <v>381.07712232929276</v>
      </c>
      <c r="I241" s="25">
        <f t="shared" si="32"/>
        <v>934.3274629065927</v>
      </c>
      <c r="J241" s="3">
        <f t="shared" si="33"/>
        <v>151496.5214688105</v>
      </c>
      <c r="K241" s="2">
        <f t="shared" ca="1" si="34"/>
        <v>53</v>
      </c>
    </row>
    <row r="242" spans="3:11" x14ac:dyDescent="0.3">
      <c r="C242" s="6">
        <v>225</v>
      </c>
      <c r="D242" s="22">
        <f t="shared" ca="1" si="27"/>
        <v>50891</v>
      </c>
      <c r="E242" s="3">
        <f t="shared" si="28"/>
        <v>151496.5214688105</v>
      </c>
      <c r="F242" s="24">
        <f t="shared" si="29"/>
        <v>1315.4045852358854</v>
      </c>
      <c r="G242" s="24">
        <f t="shared" si="30"/>
        <v>0</v>
      </c>
      <c r="H242" s="3">
        <f t="shared" si="31"/>
        <v>378.74130367202628</v>
      </c>
      <c r="I242" s="25">
        <f t="shared" si="32"/>
        <v>936.66328156385907</v>
      </c>
      <c r="J242" s="3">
        <f t="shared" si="33"/>
        <v>150559.85818724663</v>
      </c>
      <c r="K242" s="2">
        <f t="shared" ca="1" si="34"/>
        <v>53</v>
      </c>
    </row>
    <row r="243" spans="3:11" x14ac:dyDescent="0.3">
      <c r="C243" s="6">
        <v>226</v>
      </c>
      <c r="D243" s="22">
        <f t="shared" ca="1" si="27"/>
        <v>50922</v>
      </c>
      <c r="E243" s="3">
        <f t="shared" si="28"/>
        <v>150559.85818724663</v>
      </c>
      <c r="F243" s="24">
        <f t="shared" si="29"/>
        <v>1315.4045852358854</v>
      </c>
      <c r="G243" s="24">
        <f t="shared" si="30"/>
        <v>0</v>
      </c>
      <c r="H243" s="3">
        <f t="shared" si="31"/>
        <v>376.3996454681166</v>
      </c>
      <c r="I243" s="25">
        <f t="shared" si="32"/>
        <v>939.00493976776875</v>
      </c>
      <c r="J243" s="3">
        <f t="shared" si="33"/>
        <v>149620.85324747887</v>
      </c>
      <c r="K243" s="2">
        <f t="shared" ca="1" si="34"/>
        <v>54</v>
      </c>
    </row>
    <row r="244" spans="3:11" x14ac:dyDescent="0.3">
      <c r="C244" s="6">
        <v>227</v>
      </c>
      <c r="D244" s="22">
        <f t="shared" ca="1" si="27"/>
        <v>50952</v>
      </c>
      <c r="E244" s="3">
        <f t="shared" si="28"/>
        <v>149620.85324747887</v>
      </c>
      <c r="F244" s="24">
        <f t="shared" si="29"/>
        <v>1315.4045852358854</v>
      </c>
      <c r="G244" s="24">
        <f t="shared" si="30"/>
        <v>0</v>
      </c>
      <c r="H244" s="3">
        <f t="shared" si="31"/>
        <v>374.05213311869716</v>
      </c>
      <c r="I244" s="25">
        <f t="shared" si="32"/>
        <v>941.35245211718825</v>
      </c>
      <c r="J244" s="3">
        <f t="shared" si="33"/>
        <v>148679.50079536167</v>
      </c>
      <c r="K244" s="2">
        <f t="shared" ca="1" si="34"/>
        <v>54</v>
      </c>
    </row>
    <row r="245" spans="3:11" x14ac:dyDescent="0.3">
      <c r="C245" s="6">
        <v>228</v>
      </c>
      <c r="D245" s="22">
        <f t="shared" ca="1" si="27"/>
        <v>50983</v>
      </c>
      <c r="E245" s="3">
        <f t="shared" si="28"/>
        <v>148679.50079536167</v>
      </c>
      <c r="F245" s="24">
        <f t="shared" si="29"/>
        <v>1315.4045852358854</v>
      </c>
      <c r="G245" s="24">
        <f t="shared" si="30"/>
        <v>0</v>
      </c>
      <c r="H245" s="3">
        <f t="shared" si="31"/>
        <v>371.69875198840418</v>
      </c>
      <c r="I245" s="25">
        <f t="shared" si="32"/>
        <v>943.70583324748122</v>
      </c>
      <c r="J245" s="3">
        <f t="shared" si="33"/>
        <v>147735.79496211419</v>
      </c>
      <c r="K245" s="2">
        <f t="shared" ca="1" si="34"/>
        <v>54</v>
      </c>
    </row>
    <row r="246" spans="3:11" x14ac:dyDescent="0.3">
      <c r="C246" s="6">
        <v>229</v>
      </c>
      <c r="D246" s="22">
        <f t="shared" ca="1" si="27"/>
        <v>51014</v>
      </c>
      <c r="E246" s="3">
        <f t="shared" si="28"/>
        <v>147735.79496211419</v>
      </c>
      <c r="F246" s="24">
        <f t="shared" si="29"/>
        <v>1315.4045852358854</v>
      </c>
      <c r="G246" s="24">
        <f t="shared" si="30"/>
        <v>0</v>
      </c>
      <c r="H246" s="3">
        <f t="shared" si="31"/>
        <v>369.33948740528547</v>
      </c>
      <c r="I246" s="25">
        <f t="shared" si="32"/>
        <v>946.06509783059994</v>
      </c>
      <c r="J246" s="3">
        <f t="shared" si="33"/>
        <v>146789.72986428358</v>
      </c>
      <c r="K246" s="2">
        <f t="shared" ca="1" si="34"/>
        <v>54</v>
      </c>
    </row>
    <row r="247" spans="3:11" x14ac:dyDescent="0.3">
      <c r="C247" s="6">
        <v>230</v>
      </c>
      <c r="D247" s="22">
        <f t="shared" ca="1" si="27"/>
        <v>51044</v>
      </c>
      <c r="E247" s="3">
        <f t="shared" si="28"/>
        <v>146789.72986428358</v>
      </c>
      <c r="F247" s="24">
        <f t="shared" si="29"/>
        <v>1315.4045852358854</v>
      </c>
      <c r="G247" s="24">
        <f t="shared" si="30"/>
        <v>0</v>
      </c>
      <c r="H247" s="3">
        <f t="shared" si="31"/>
        <v>366.97432466070899</v>
      </c>
      <c r="I247" s="25">
        <f t="shared" si="32"/>
        <v>948.43026057517636</v>
      </c>
      <c r="J247" s="3">
        <f t="shared" si="33"/>
        <v>145841.29960370841</v>
      </c>
      <c r="K247" s="2">
        <f t="shared" ca="1" si="34"/>
        <v>54</v>
      </c>
    </row>
    <row r="248" spans="3:11" x14ac:dyDescent="0.3">
      <c r="C248" s="6">
        <v>231</v>
      </c>
      <c r="D248" s="22">
        <f t="shared" ca="1" si="27"/>
        <v>51075</v>
      </c>
      <c r="E248" s="3">
        <f t="shared" si="28"/>
        <v>145841.29960370841</v>
      </c>
      <c r="F248" s="24">
        <f t="shared" si="29"/>
        <v>1315.4045852358854</v>
      </c>
      <c r="G248" s="24">
        <f t="shared" si="30"/>
        <v>0</v>
      </c>
      <c r="H248" s="3">
        <f t="shared" si="31"/>
        <v>364.60324900927105</v>
      </c>
      <c r="I248" s="25">
        <f t="shared" si="32"/>
        <v>950.80133622661435</v>
      </c>
      <c r="J248" s="3">
        <f t="shared" si="33"/>
        <v>144890.4982674818</v>
      </c>
      <c r="K248" s="2">
        <f t="shared" ca="1" si="34"/>
        <v>54</v>
      </c>
    </row>
    <row r="249" spans="3:11" x14ac:dyDescent="0.3">
      <c r="C249" s="6">
        <v>232</v>
      </c>
      <c r="D249" s="22">
        <f t="shared" ca="1" si="27"/>
        <v>51105</v>
      </c>
      <c r="E249" s="3">
        <f t="shared" si="28"/>
        <v>144890.4982674818</v>
      </c>
      <c r="F249" s="24">
        <f t="shared" si="29"/>
        <v>1315.4045852358854</v>
      </c>
      <c r="G249" s="24">
        <f t="shared" si="30"/>
        <v>0</v>
      </c>
      <c r="H249" s="3">
        <f t="shared" si="31"/>
        <v>362.22624566870451</v>
      </c>
      <c r="I249" s="25">
        <f t="shared" si="32"/>
        <v>953.17833956718096</v>
      </c>
      <c r="J249" s="3">
        <f t="shared" si="33"/>
        <v>143937.31992791462</v>
      </c>
      <c r="K249" s="2">
        <f t="shared" ca="1" si="34"/>
        <v>54</v>
      </c>
    </row>
    <row r="250" spans="3:11" x14ac:dyDescent="0.3">
      <c r="C250" s="6">
        <v>233</v>
      </c>
      <c r="D250" s="22">
        <f t="shared" ca="1" si="27"/>
        <v>51136</v>
      </c>
      <c r="E250" s="3">
        <f t="shared" si="28"/>
        <v>143937.31992791462</v>
      </c>
      <c r="F250" s="24">
        <f t="shared" si="29"/>
        <v>1315.4045852358854</v>
      </c>
      <c r="G250" s="24">
        <f t="shared" si="30"/>
        <v>0</v>
      </c>
      <c r="H250" s="3">
        <f t="shared" si="31"/>
        <v>359.84329981978658</v>
      </c>
      <c r="I250" s="25">
        <f t="shared" si="32"/>
        <v>955.56128541609883</v>
      </c>
      <c r="J250" s="3">
        <f t="shared" si="33"/>
        <v>142981.75864249852</v>
      </c>
      <c r="K250" s="2">
        <f t="shared" ca="1" si="34"/>
        <v>54</v>
      </c>
    </row>
    <row r="251" spans="3:11" x14ac:dyDescent="0.3">
      <c r="C251" s="6">
        <v>234</v>
      </c>
      <c r="D251" s="22">
        <f t="shared" ca="1" si="27"/>
        <v>51167</v>
      </c>
      <c r="E251" s="3">
        <f t="shared" si="28"/>
        <v>142981.75864249852</v>
      </c>
      <c r="F251" s="24">
        <f t="shared" si="29"/>
        <v>1315.4045852358854</v>
      </c>
      <c r="G251" s="24">
        <f t="shared" si="30"/>
        <v>0</v>
      </c>
      <c r="H251" s="3">
        <f t="shared" si="31"/>
        <v>357.45439660624629</v>
      </c>
      <c r="I251" s="25">
        <f t="shared" si="32"/>
        <v>957.95018862963911</v>
      </c>
      <c r="J251" s="3">
        <f t="shared" si="33"/>
        <v>142023.80845386887</v>
      </c>
      <c r="K251" s="2">
        <f t="shared" ca="1" si="34"/>
        <v>54</v>
      </c>
    </row>
    <row r="252" spans="3:11" x14ac:dyDescent="0.3">
      <c r="C252" s="6">
        <v>235</v>
      </c>
      <c r="D252" s="22">
        <f t="shared" ca="1" si="27"/>
        <v>51196</v>
      </c>
      <c r="E252" s="3">
        <f t="shared" si="28"/>
        <v>142023.80845386887</v>
      </c>
      <c r="F252" s="24">
        <f t="shared" si="29"/>
        <v>1315.4045852358854</v>
      </c>
      <c r="G252" s="24">
        <f t="shared" si="30"/>
        <v>0</v>
      </c>
      <c r="H252" s="3">
        <f t="shared" si="31"/>
        <v>355.0595211346722</v>
      </c>
      <c r="I252" s="25">
        <f t="shared" si="32"/>
        <v>960.34506410121321</v>
      </c>
      <c r="J252" s="3">
        <f t="shared" si="33"/>
        <v>141063.46338976765</v>
      </c>
      <c r="K252" s="2">
        <f t="shared" ca="1" si="34"/>
        <v>54</v>
      </c>
    </row>
    <row r="253" spans="3:11" x14ac:dyDescent="0.3">
      <c r="C253" s="6">
        <v>236</v>
      </c>
      <c r="D253" s="22">
        <f t="shared" ca="1" si="27"/>
        <v>51227</v>
      </c>
      <c r="E253" s="3">
        <f t="shared" si="28"/>
        <v>141063.46338976765</v>
      </c>
      <c r="F253" s="24">
        <f t="shared" si="29"/>
        <v>1315.4045852358854</v>
      </c>
      <c r="G253" s="24">
        <f t="shared" si="30"/>
        <v>0</v>
      </c>
      <c r="H253" s="3">
        <f t="shared" si="31"/>
        <v>352.65865847441916</v>
      </c>
      <c r="I253" s="25">
        <f t="shared" si="32"/>
        <v>962.74592676146631</v>
      </c>
      <c r="J253" s="3">
        <f t="shared" si="33"/>
        <v>140100.71746300618</v>
      </c>
      <c r="K253" s="2">
        <f t="shared" ca="1" si="34"/>
        <v>54</v>
      </c>
    </row>
    <row r="254" spans="3:11" x14ac:dyDescent="0.3">
      <c r="C254" s="6">
        <v>237</v>
      </c>
      <c r="D254" s="22">
        <f t="shared" ca="1" si="27"/>
        <v>51257</v>
      </c>
      <c r="E254" s="3">
        <f t="shared" si="28"/>
        <v>140100.71746300618</v>
      </c>
      <c r="F254" s="24">
        <f t="shared" si="29"/>
        <v>1315.4045852358854</v>
      </c>
      <c r="G254" s="24">
        <f t="shared" si="30"/>
        <v>0</v>
      </c>
      <c r="H254" s="3">
        <f t="shared" si="31"/>
        <v>350.25179365751546</v>
      </c>
      <c r="I254" s="25">
        <f t="shared" si="32"/>
        <v>965.15279157836994</v>
      </c>
      <c r="J254" s="3">
        <f t="shared" si="33"/>
        <v>139135.5646714278</v>
      </c>
      <c r="K254" s="2">
        <f t="shared" ca="1" si="34"/>
        <v>55</v>
      </c>
    </row>
    <row r="255" spans="3:11" x14ac:dyDescent="0.3">
      <c r="C255" s="6">
        <v>238</v>
      </c>
      <c r="D255" s="22">
        <f t="shared" ca="1" si="27"/>
        <v>51288</v>
      </c>
      <c r="E255" s="3">
        <f t="shared" si="28"/>
        <v>139135.5646714278</v>
      </c>
      <c r="F255" s="24">
        <f t="shared" si="29"/>
        <v>1315.4045852358854</v>
      </c>
      <c r="G255" s="24">
        <f t="shared" si="30"/>
        <v>0</v>
      </c>
      <c r="H255" s="3">
        <f t="shared" si="31"/>
        <v>347.8389116785695</v>
      </c>
      <c r="I255" s="25">
        <f t="shared" si="32"/>
        <v>967.5656735573159</v>
      </c>
      <c r="J255" s="3">
        <f t="shared" si="33"/>
        <v>138167.99899787048</v>
      </c>
      <c r="K255" s="2">
        <f t="shared" ca="1" si="34"/>
        <v>55</v>
      </c>
    </row>
    <row r="256" spans="3:11" x14ac:dyDescent="0.3">
      <c r="C256" s="6">
        <v>239</v>
      </c>
      <c r="D256" s="22">
        <f t="shared" ca="1" si="27"/>
        <v>51318</v>
      </c>
      <c r="E256" s="3">
        <f t="shared" si="28"/>
        <v>138167.99899787048</v>
      </c>
      <c r="F256" s="24">
        <f t="shared" si="29"/>
        <v>1315.4045852358854</v>
      </c>
      <c r="G256" s="24">
        <f t="shared" si="30"/>
        <v>0</v>
      </c>
      <c r="H256" s="3">
        <f t="shared" si="31"/>
        <v>345.41999749467624</v>
      </c>
      <c r="I256" s="25">
        <f t="shared" si="32"/>
        <v>969.98458774120922</v>
      </c>
      <c r="J256" s="3">
        <f t="shared" si="33"/>
        <v>137198.01441012928</v>
      </c>
      <c r="K256" s="2">
        <f t="shared" ca="1" si="34"/>
        <v>55</v>
      </c>
    </row>
    <row r="257" spans="3:11" x14ac:dyDescent="0.3">
      <c r="C257" s="6">
        <v>240</v>
      </c>
      <c r="D257" s="22">
        <f t="shared" ca="1" si="27"/>
        <v>51349</v>
      </c>
      <c r="E257" s="3">
        <f t="shared" si="28"/>
        <v>137198.01441012928</v>
      </c>
      <c r="F257" s="24">
        <f t="shared" si="29"/>
        <v>1315.4045852358854</v>
      </c>
      <c r="G257" s="24">
        <f t="shared" si="30"/>
        <v>0</v>
      </c>
      <c r="H257" s="3">
        <f t="shared" si="31"/>
        <v>342.9950360253232</v>
      </c>
      <c r="I257" s="25">
        <f t="shared" si="32"/>
        <v>972.4095492105622</v>
      </c>
      <c r="J257" s="3">
        <f t="shared" si="33"/>
        <v>136225.60486091871</v>
      </c>
      <c r="K257" s="2">
        <f t="shared" ca="1" si="34"/>
        <v>55</v>
      </c>
    </row>
    <row r="258" spans="3:11" x14ac:dyDescent="0.3">
      <c r="C258" s="6">
        <v>241</v>
      </c>
      <c r="D258" s="22">
        <f t="shared" ca="1" si="27"/>
        <v>51380</v>
      </c>
      <c r="E258" s="3">
        <f t="shared" si="28"/>
        <v>136225.60486091871</v>
      </c>
      <c r="F258" s="24">
        <f t="shared" si="29"/>
        <v>1315.4045852358854</v>
      </c>
      <c r="G258" s="24">
        <f t="shared" si="30"/>
        <v>0</v>
      </c>
      <c r="H258" s="3">
        <f t="shared" si="31"/>
        <v>340.56401215229681</v>
      </c>
      <c r="I258" s="25">
        <f t="shared" si="32"/>
        <v>974.84057308358865</v>
      </c>
      <c r="J258" s="3">
        <f t="shared" si="33"/>
        <v>135250.76428783513</v>
      </c>
      <c r="K258" s="2">
        <f t="shared" ca="1" si="34"/>
        <v>55</v>
      </c>
    </row>
    <row r="259" spans="3:11" x14ac:dyDescent="0.3">
      <c r="C259" s="6">
        <v>242</v>
      </c>
      <c r="D259" s="22">
        <f t="shared" ca="1" si="27"/>
        <v>51410</v>
      </c>
      <c r="E259" s="3">
        <f t="shared" si="28"/>
        <v>135250.76428783513</v>
      </c>
      <c r="F259" s="24">
        <f t="shared" si="29"/>
        <v>1315.4045852358854</v>
      </c>
      <c r="G259" s="24">
        <f t="shared" si="30"/>
        <v>0</v>
      </c>
      <c r="H259" s="3">
        <f t="shared" si="31"/>
        <v>338.12691071958784</v>
      </c>
      <c r="I259" s="25">
        <f t="shared" si="32"/>
        <v>977.27767451629757</v>
      </c>
      <c r="J259" s="3">
        <f t="shared" si="33"/>
        <v>134273.48661331885</v>
      </c>
      <c r="K259" s="2">
        <f t="shared" ca="1" si="34"/>
        <v>55</v>
      </c>
    </row>
    <row r="260" spans="3:11" x14ac:dyDescent="0.3">
      <c r="C260" s="6">
        <v>243</v>
      </c>
      <c r="D260" s="22">
        <f t="shared" ca="1" si="27"/>
        <v>51441</v>
      </c>
      <c r="E260" s="3">
        <f t="shared" si="28"/>
        <v>134273.48661331885</v>
      </c>
      <c r="F260" s="24">
        <f t="shared" si="29"/>
        <v>1315.4045852358854</v>
      </c>
      <c r="G260" s="24">
        <f t="shared" si="30"/>
        <v>0</v>
      </c>
      <c r="H260" s="3">
        <f t="shared" si="31"/>
        <v>335.68371653329712</v>
      </c>
      <c r="I260" s="25">
        <f t="shared" si="32"/>
        <v>979.72086870258829</v>
      </c>
      <c r="J260" s="3">
        <f t="shared" si="33"/>
        <v>133293.76574461625</v>
      </c>
      <c r="K260" s="2">
        <f t="shared" ca="1" si="34"/>
        <v>55</v>
      </c>
    </row>
    <row r="261" spans="3:11" x14ac:dyDescent="0.3">
      <c r="C261" s="6">
        <v>244</v>
      </c>
      <c r="D261" s="22">
        <f t="shared" ca="1" si="27"/>
        <v>51471</v>
      </c>
      <c r="E261" s="3">
        <f t="shared" si="28"/>
        <v>133293.76574461625</v>
      </c>
      <c r="F261" s="24">
        <f t="shared" si="29"/>
        <v>1315.4045852358854</v>
      </c>
      <c r="G261" s="24">
        <f t="shared" si="30"/>
        <v>0</v>
      </c>
      <c r="H261" s="3">
        <f t="shared" si="31"/>
        <v>333.23441436154064</v>
      </c>
      <c r="I261" s="25">
        <f t="shared" si="32"/>
        <v>982.17017087434476</v>
      </c>
      <c r="J261" s="3">
        <f t="shared" si="33"/>
        <v>132311.59557374191</v>
      </c>
      <c r="K261" s="2">
        <f t="shared" ca="1" si="34"/>
        <v>55</v>
      </c>
    </row>
    <row r="262" spans="3:11" x14ac:dyDescent="0.3">
      <c r="C262" s="6">
        <v>245</v>
      </c>
      <c r="D262" s="22">
        <f t="shared" ca="1" si="27"/>
        <v>51502</v>
      </c>
      <c r="E262" s="3">
        <f t="shared" si="28"/>
        <v>132311.59557374191</v>
      </c>
      <c r="F262" s="24">
        <f t="shared" si="29"/>
        <v>1315.4045852358854</v>
      </c>
      <c r="G262" s="24">
        <f t="shared" si="30"/>
        <v>0</v>
      </c>
      <c r="H262" s="3">
        <f t="shared" si="31"/>
        <v>330.7789889343548</v>
      </c>
      <c r="I262" s="25">
        <f t="shared" si="32"/>
        <v>984.62559630153055</v>
      </c>
      <c r="J262" s="3">
        <f t="shared" si="33"/>
        <v>131326.96997744037</v>
      </c>
      <c r="K262" s="2">
        <f t="shared" ca="1" si="34"/>
        <v>55</v>
      </c>
    </row>
    <row r="263" spans="3:11" x14ac:dyDescent="0.3">
      <c r="C263" s="6">
        <v>246</v>
      </c>
      <c r="D263" s="22">
        <f t="shared" ca="1" si="27"/>
        <v>51533</v>
      </c>
      <c r="E263" s="3">
        <f t="shared" si="28"/>
        <v>131326.96997744037</v>
      </c>
      <c r="F263" s="24">
        <f t="shared" si="29"/>
        <v>1315.4045852358854</v>
      </c>
      <c r="G263" s="24">
        <f t="shared" si="30"/>
        <v>0</v>
      </c>
      <c r="H263" s="3">
        <f t="shared" si="31"/>
        <v>328.31742494360094</v>
      </c>
      <c r="I263" s="25">
        <f t="shared" si="32"/>
        <v>987.08716029228447</v>
      </c>
      <c r="J263" s="3">
        <f t="shared" si="33"/>
        <v>130339.88281714809</v>
      </c>
      <c r="K263" s="2">
        <f t="shared" ca="1" si="34"/>
        <v>55</v>
      </c>
    </row>
    <row r="264" spans="3:11" x14ac:dyDescent="0.3">
      <c r="C264" s="6">
        <v>247</v>
      </c>
      <c r="D264" s="22">
        <f t="shared" ca="1" si="27"/>
        <v>51561</v>
      </c>
      <c r="E264" s="3">
        <f t="shared" si="28"/>
        <v>130339.88281714809</v>
      </c>
      <c r="F264" s="24">
        <f t="shared" si="29"/>
        <v>1315.4045852358854</v>
      </c>
      <c r="G264" s="24">
        <f t="shared" si="30"/>
        <v>0</v>
      </c>
      <c r="H264" s="3">
        <f t="shared" si="31"/>
        <v>325.84970704287019</v>
      </c>
      <c r="I264" s="25">
        <f t="shared" si="32"/>
        <v>989.55487819301516</v>
      </c>
      <c r="J264" s="3">
        <f t="shared" si="33"/>
        <v>129350.32793895507</v>
      </c>
      <c r="K264" s="2">
        <f t="shared" ca="1" si="34"/>
        <v>55</v>
      </c>
    </row>
    <row r="265" spans="3:11" x14ac:dyDescent="0.3">
      <c r="C265" s="6">
        <v>248</v>
      </c>
      <c r="D265" s="22">
        <f t="shared" ca="1" si="27"/>
        <v>51592</v>
      </c>
      <c r="E265" s="3">
        <f t="shared" si="28"/>
        <v>129350.32793895507</v>
      </c>
      <c r="F265" s="24">
        <f t="shared" si="29"/>
        <v>1315.4045852358854</v>
      </c>
      <c r="G265" s="24">
        <f t="shared" si="30"/>
        <v>0</v>
      </c>
      <c r="H265" s="3">
        <f t="shared" si="31"/>
        <v>323.37581984738767</v>
      </c>
      <c r="I265" s="25">
        <f t="shared" si="32"/>
        <v>992.02876538849773</v>
      </c>
      <c r="J265" s="3">
        <f t="shared" si="33"/>
        <v>128358.29917356657</v>
      </c>
      <c r="K265" s="2">
        <f t="shared" ca="1" si="34"/>
        <v>55</v>
      </c>
    </row>
    <row r="266" spans="3:11" x14ac:dyDescent="0.3">
      <c r="C266" s="6">
        <v>249</v>
      </c>
      <c r="D266" s="22">
        <f t="shared" ca="1" si="27"/>
        <v>51622</v>
      </c>
      <c r="E266" s="3">
        <f t="shared" si="28"/>
        <v>128358.29917356657</v>
      </c>
      <c r="F266" s="24">
        <f t="shared" si="29"/>
        <v>1315.4045852358854</v>
      </c>
      <c r="G266" s="24">
        <f t="shared" si="30"/>
        <v>0</v>
      </c>
      <c r="H266" s="3">
        <f t="shared" si="31"/>
        <v>320.89574793391643</v>
      </c>
      <c r="I266" s="25">
        <f t="shared" si="32"/>
        <v>994.50883730196892</v>
      </c>
      <c r="J266" s="3">
        <f t="shared" si="33"/>
        <v>127363.7903362646</v>
      </c>
      <c r="K266" s="2">
        <f t="shared" ca="1" si="34"/>
        <v>56</v>
      </c>
    </row>
    <row r="267" spans="3:11" x14ac:dyDescent="0.3">
      <c r="C267" s="6">
        <v>250</v>
      </c>
      <c r="D267" s="22">
        <f t="shared" ca="1" si="27"/>
        <v>51653</v>
      </c>
      <c r="E267" s="3">
        <f t="shared" si="28"/>
        <v>127363.7903362646</v>
      </c>
      <c r="F267" s="24">
        <f t="shared" si="29"/>
        <v>1315.4045852358854</v>
      </c>
      <c r="G267" s="24">
        <f t="shared" si="30"/>
        <v>0</v>
      </c>
      <c r="H267" s="3">
        <f t="shared" si="31"/>
        <v>318.40947584066151</v>
      </c>
      <c r="I267" s="25">
        <f t="shared" si="32"/>
        <v>996.99510939522384</v>
      </c>
      <c r="J267" s="3">
        <f t="shared" si="33"/>
        <v>126366.79522686938</v>
      </c>
      <c r="K267" s="2">
        <f t="shared" ca="1" si="34"/>
        <v>56</v>
      </c>
    </row>
    <row r="268" spans="3:11" x14ac:dyDescent="0.3">
      <c r="C268" s="6">
        <v>251</v>
      </c>
      <c r="D268" s="22">
        <f t="shared" ca="1" si="27"/>
        <v>51683</v>
      </c>
      <c r="E268" s="3">
        <f t="shared" si="28"/>
        <v>126366.79522686938</v>
      </c>
      <c r="F268" s="24">
        <f t="shared" si="29"/>
        <v>1315.4045852358854</v>
      </c>
      <c r="G268" s="24">
        <f t="shared" si="30"/>
        <v>0</v>
      </c>
      <c r="H268" s="3">
        <f t="shared" si="31"/>
        <v>315.91698806717346</v>
      </c>
      <c r="I268" s="25">
        <f t="shared" si="32"/>
        <v>999.487597168712</v>
      </c>
      <c r="J268" s="3">
        <f t="shared" si="33"/>
        <v>125367.30762970066</v>
      </c>
      <c r="K268" s="2">
        <f t="shared" ca="1" si="34"/>
        <v>56</v>
      </c>
    </row>
    <row r="269" spans="3:11" x14ac:dyDescent="0.3">
      <c r="C269" s="6">
        <v>252</v>
      </c>
      <c r="D269" s="22">
        <f t="shared" ca="1" si="27"/>
        <v>51714</v>
      </c>
      <c r="E269" s="3">
        <f t="shared" si="28"/>
        <v>125367.30762970066</v>
      </c>
      <c r="F269" s="24">
        <f t="shared" si="29"/>
        <v>1315.4045852358854</v>
      </c>
      <c r="G269" s="24">
        <f t="shared" si="30"/>
        <v>0</v>
      </c>
      <c r="H269" s="3">
        <f t="shared" si="31"/>
        <v>313.41826907425167</v>
      </c>
      <c r="I269" s="25">
        <f t="shared" si="32"/>
        <v>1001.9863161616338</v>
      </c>
      <c r="J269" s="3">
        <f t="shared" si="33"/>
        <v>124365.32131353903</v>
      </c>
      <c r="K269" s="2">
        <f t="shared" ca="1" si="34"/>
        <v>56</v>
      </c>
    </row>
    <row r="270" spans="3:11" x14ac:dyDescent="0.3">
      <c r="C270" s="6">
        <v>253</v>
      </c>
      <c r="D270" s="22">
        <f t="shared" ca="1" si="27"/>
        <v>51745</v>
      </c>
      <c r="E270" s="3">
        <f t="shared" si="28"/>
        <v>124365.32131353903</v>
      </c>
      <c r="F270" s="24">
        <f t="shared" si="29"/>
        <v>1315.4045852358854</v>
      </c>
      <c r="G270" s="24">
        <f t="shared" si="30"/>
        <v>0</v>
      </c>
      <c r="H270" s="3">
        <f t="shared" si="31"/>
        <v>310.9133032838476</v>
      </c>
      <c r="I270" s="25">
        <f t="shared" si="32"/>
        <v>1004.4912819520378</v>
      </c>
      <c r="J270" s="3">
        <f t="shared" si="33"/>
        <v>123360.83003158699</v>
      </c>
      <c r="K270" s="2">
        <f t="shared" ca="1" si="34"/>
        <v>56</v>
      </c>
    </row>
    <row r="271" spans="3:11" x14ac:dyDescent="0.3">
      <c r="C271" s="6">
        <v>254</v>
      </c>
      <c r="D271" s="22">
        <f t="shared" ca="1" si="27"/>
        <v>51775</v>
      </c>
      <c r="E271" s="3">
        <f t="shared" si="28"/>
        <v>123360.83003158699</v>
      </c>
      <c r="F271" s="24">
        <f t="shared" si="29"/>
        <v>1315.4045852358854</v>
      </c>
      <c r="G271" s="24">
        <f t="shared" si="30"/>
        <v>0</v>
      </c>
      <c r="H271" s="3">
        <f t="shared" si="31"/>
        <v>308.40207507896747</v>
      </c>
      <c r="I271" s="25">
        <f t="shared" si="32"/>
        <v>1007.0025101569179</v>
      </c>
      <c r="J271" s="3">
        <f t="shared" si="33"/>
        <v>122353.82752143007</v>
      </c>
      <c r="K271" s="2">
        <f t="shared" ca="1" si="34"/>
        <v>56</v>
      </c>
    </row>
    <row r="272" spans="3:11" x14ac:dyDescent="0.3">
      <c r="C272" s="6">
        <v>255</v>
      </c>
      <c r="D272" s="22">
        <f t="shared" ca="1" si="27"/>
        <v>51806</v>
      </c>
      <c r="E272" s="3">
        <f t="shared" si="28"/>
        <v>122353.82752143007</v>
      </c>
      <c r="F272" s="24">
        <f t="shared" si="29"/>
        <v>1315.4045852358854</v>
      </c>
      <c r="G272" s="24">
        <f t="shared" si="30"/>
        <v>0</v>
      </c>
      <c r="H272" s="3">
        <f t="shared" si="31"/>
        <v>305.88456880357518</v>
      </c>
      <c r="I272" s="25">
        <f t="shared" si="32"/>
        <v>1009.5200164323103</v>
      </c>
      <c r="J272" s="3">
        <f t="shared" si="33"/>
        <v>121344.30750499776</v>
      </c>
      <c r="K272" s="2">
        <f t="shared" ca="1" si="34"/>
        <v>56</v>
      </c>
    </row>
    <row r="273" spans="3:11" x14ac:dyDescent="0.3">
      <c r="C273" s="6">
        <v>256</v>
      </c>
      <c r="D273" s="22">
        <f t="shared" ca="1" si="27"/>
        <v>51836</v>
      </c>
      <c r="E273" s="3">
        <f t="shared" si="28"/>
        <v>121344.30750499776</v>
      </c>
      <c r="F273" s="24">
        <f t="shared" si="29"/>
        <v>1315.4045852358854</v>
      </c>
      <c r="G273" s="24">
        <f t="shared" si="30"/>
        <v>0</v>
      </c>
      <c r="H273" s="3">
        <f t="shared" si="31"/>
        <v>303.36076876249439</v>
      </c>
      <c r="I273" s="25">
        <f t="shared" si="32"/>
        <v>1012.043816473391</v>
      </c>
      <c r="J273" s="3">
        <f t="shared" si="33"/>
        <v>120332.26368852437</v>
      </c>
      <c r="K273" s="2">
        <f t="shared" ca="1" si="34"/>
        <v>56</v>
      </c>
    </row>
    <row r="274" spans="3:11" x14ac:dyDescent="0.3">
      <c r="C274" s="6">
        <v>257</v>
      </c>
      <c r="D274" s="22">
        <f t="shared" ca="1" si="27"/>
        <v>51867</v>
      </c>
      <c r="E274" s="3">
        <f t="shared" si="28"/>
        <v>120332.26368852437</v>
      </c>
      <c r="F274" s="24">
        <f t="shared" si="29"/>
        <v>1315.4045852358854</v>
      </c>
      <c r="G274" s="24">
        <f t="shared" si="30"/>
        <v>0</v>
      </c>
      <c r="H274" s="3">
        <f t="shared" si="31"/>
        <v>300.83065922131095</v>
      </c>
      <c r="I274" s="25">
        <f t="shared" si="32"/>
        <v>1014.5739260145745</v>
      </c>
      <c r="J274" s="3">
        <f t="shared" si="33"/>
        <v>119317.68976250979</v>
      </c>
      <c r="K274" s="2">
        <f t="shared" ca="1" si="34"/>
        <v>56</v>
      </c>
    </row>
    <row r="275" spans="3:11" x14ac:dyDescent="0.3">
      <c r="C275" s="6">
        <v>258</v>
      </c>
      <c r="D275" s="22">
        <f t="shared" ref="D275:D338" ca="1" si="35">EOMONTH(D274,0)+1</f>
        <v>51898</v>
      </c>
      <c r="E275" s="3">
        <f t="shared" ref="E275:E338" si="36">J274</f>
        <v>119317.68976250979</v>
      </c>
      <c r="F275" s="24">
        <f t="shared" ref="F275:F338" si="37">IF(E275&gt;$B$12,$B$12,(E275+(E275*(($B$10/12)))))</f>
        <v>1315.4045852358854</v>
      </c>
      <c r="G275" s="24">
        <f t="shared" ref="G275:G338" si="38">IF(E275&gt;$B$12,$B$14,0)</f>
        <v>0</v>
      </c>
      <c r="H275" s="3">
        <f t="shared" ref="H275:H338" si="39">(E275*($B$10/12))</f>
        <v>298.29422440627451</v>
      </c>
      <c r="I275" s="25">
        <f t="shared" ref="I275:I338" si="40">(F275-H275)+G275</f>
        <v>1017.110360829611</v>
      </c>
      <c r="J275" s="3">
        <f t="shared" ref="J275:J338" si="41">E275-I275</f>
        <v>118300.57940168018</v>
      </c>
      <c r="K275" s="2">
        <f t="shared" ref="K275:K338" ca="1" si="42">ROUNDDOWN(((D275-$B$7)/365.25),0)</f>
        <v>56</v>
      </c>
    </row>
    <row r="276" spans="3:11" x14ac:dyDescent="0.3">
      <c r="C276" s="6">
        <v>259</v>
      </c>
      <c r="D276" s="22">
        <f t="shared" ca="1" si="35"/>
        <v>51926</v>
      </c>
      <c r="E276" s="3">
        <f t="shared" si="36"/>
        <v>118300.57940168018</v>
      </c>
      <c r="F276" s="24">
        <f t="shared" si="37"/>
        <v>1315.4045852358854</v>
      </c>
      <c r="G276" s="24">
        <f t="shared" si="38"/>
        <v>0</v>
      </c>
      <c r="H276" s="3">
        <f t="shared" si="39"/>
        <v>295.75144850420048</v>
      </c>
      <c r="I276" s="25">
        <f t="shared" si="40"/>
        <v>1019.653136731685</v>
      </c>
      <c r="J276" s="3">
        <f t="shared" si="41"/>
        <v>117280.9262649485</v>
      </c>
      <c r="K276" s="2">
        <f t="shared" ca="1" si="42"/>
        <v>56</v>
      </c>
    </row>
    <row r="277" spans="3:11" x14ac:dyDescent="0.3">
      <c r="C277" s="6">
        <v>260</v>
      </c>
      <c r="D277" s="22">
        <f t="shared" ca="1" si="35"/>
        <v>51957</v>
      </c>
      <c r="E277" s="3">
        <f t="shared" si="36"/>
        <v>117280.9262649485</v>
      </c>
      <c r="F277" s="24">
        <f t="shared" si="37"/>
        <v>1315.4045852358854</v>
      </c>
      <c r="G277" s="24">
        <f t="shared" si="38"/>
        <v>0</v>
      </c>
      <c r="H277" s="3">
        <f t="shared" si="39"/>
        <v>293.20231566237129</v>
      </c>
      <c r="I277" s="25">
        <f t="shared" si="40"/>
        <v>1022.2022695735141</v>
      </c>
      <c r="J277" s="3">
        <f t="shared" si="41"/>
        <v>116258.72399537498</v>
      </c>
      <c r="K277" s="2">
        <f t="shared" ca="1" si="42"/>
        <v>56</v>
      </c>
    </row>
    <row r="278" spans="3:11" x14ac:dyDescent="0.3">
      <c r="C278" s="6">
        <v>261</v>
      </c>
      <c r="D278" s="22">
        <f t="shared" ca="1" si="35"/>
        <v>51987</v>
      </c>
      <c r="E278" s="3">
        <f t="shared" si="36"/>
        <v>116258.72399537498</v>
      </c>
      <c r="F278" s="24">
        <f t="shared" si="37"/>
        <v>1315.4045852358854</v>
      </c>
      <c r="G278" s="24">
        <f t="shared" si="38"/>
        <v>0</v>
      </c>
      <c r="H278" s="3">
        <f t="shared" si="39"/>
        <v>290.64680998843744</v>
      </c>
      <c r="I278" s="25">
        <f t="shared" si="40"/>
        <v>1024.7577752474481</v>
      </c>
      <c r="J278" s="3">
        <f t="shared" si="41"/>
        <v>115233.96622012754</v>
      </c>
      <c r="K278" s="2">
        <f t="shared" ca="1" si="42"/>
        <v>56</v>
      </c>
    </row>
    <row r="279" spans="3:11" x14ac:dyDescent="0.3">
      <c r="C279" s="6">
        <v>262</v>
      </c>
      <c r="D279" s="22">
        <f t="shared" ca="1" si="35"/>
        <v>52018</v>
      </c>
      <c r="E279" s="3">
        <f t="shared" si="36"/>
        <v>115233.96622012754</v>
      </c>
      <c r="F279" s="24">
        <f t="shared" si="37"/>
        <v>1315.4045852358854</v>
      </c>
      <c r="G279" s="24">
        <f t="shared" si="38"/>
        <v>0</v>
      </c>
      <c r="H279" s="3">
        <f t="shared" si="39"/>
        <v>288.08491555031884</v>
      </c>
      <c r="I279" s="25">
        <f t="shared" si="40"/>
        <v>1027.3196696855666</v>
      </c>
      <c r="J279" s="3">
        <f t="shared" si="41"/>
        <v>114206.64655044198</v>
      </c>
      <c r="K279" s="2">
        <f t="shared" ca="1" si="42"/>
        <v>57</v>
      </c>
    </row>
    <row r="280" spans="3:11" x14ac:dyDescent="0.3">
      <c r="C280" s="6">
        <v>263</v>
      </c>
      <c r="D280" s="22">
        <f t="shared" ca="1" si="35"/>
        <v>52048</v>
      </c>
      <c r="E280" s="3">
        <f t="shared" si="36"/>
        <v>114206.64655044198</v>
      </c>
      <c r="F280" s="24">
        <f t="shared" si="37"/>
        <v>1315.4045852358854</v>
      </c>
      <c r="G280" s="24">
        <f t="shared" si="38"/>
        <v>0</v>
      </c>
      <c r="H280" s="3">
        <f t="shared" si="39"/>
        <v>285.51661637610493</v>
      </c>
      <c r="I280" s="25">
        <f t="shared" si="40"/>
        <v>1029.8879688597804</v>
      </c>
      <c r="J280" s="3">
        <f t="shared" si="41"/>
        <v>113176.75858158219</v>
      </c>
      <c r="K280" s="2">
        <f t="shared" ca="1" si="42"/>
        <v>57</v>
      </c>
    </row>
    <row r="281" spans="3:11" x14ac:dyDescent="0.3">
      <c r="C281" s="6">
        <v>264</v>
      </c>
      <c r="D281" s="22">
        <f t="shared" ca="1" si="35"/>
        <v>52079</v>
      </c>
      <c r="E281" s="3">
        <f t="shared" si="36"/>
        <v>113176.75858158219</v>
      </c>
      <c r="F281" s="24">
        <f t="shared" si="37"/>
        <v>1315.4045852358854</v>
      </c>
      <c r="G281" s="24">
        <f t="shared" si="38"/>
        <v>0</v>
      </c>
      <c r="H281" s="3">
        <f t="shared" si="39"/>
        <v>282.94189645395551</v>
      </c>
      <c r="I281" s="25">
        <f t="shared" si="40"/>
        <v>1032.46268878193</v>
      </c>
      <c r="J281" s="3">
        <f t="shared" si="41"/>
        <v>112144.29589280026</v>
      </c>
      <c r="K281" s="2">
        <f t="shared" ca="1" si="42"/>
        <v>57</v>
      </c>
    </row>
    <row r="282" spans="3:11" x14ac:dyDescent="0.3">
      <c r="C282" s="6">
        <v>265</v>
      </c>
      <c r="D282" s="22">
        <f t="shared" ca="1" si="35"/>
        <v>52110</v>
      </c>
      <c r="E282" s="3">
        <f t="shared" si="36"/>
        <v>112144.29589280026</v>
      </c>
      <c r="F282" s="24">
        <f t="shared" si="37"/>
        <v>1315.4045852358854</v>
      </c>
      <c r="G282" s="24">
        <f t="shared" si="38"/>
        <v>0</v>
      </c>
      <c r="H282" s="3">
        <f t="shared" si="39"/>
        <v>280.36073973200064</v>
      </c>
      <c r="I282" s="25">
        <f t="shared" si="40"/>
        <v>1035.0438455038848</v>
      </c>
      <c r="J282" s="3">
        <f t="shared" si="41"/>
        <v>111109.25204729638</v>
      </c>
      <c r="K282" s="2">
        <f t="shared" ca="1" si="42"/>
        <v>57</v>
      </c>
    </row>
    <row r="283" spans="3:11" x14ac:dyDescent="0.3">
      <c r="C283" s="6">
        <v>266</v>
      </c>
      <c r="D283" s="22">
        <f t="shared" ca="1" si="35"/>
        <v>52140</v>
      </c>
      <c r="E283" s="3">
        <f t="shared" si="36"/>
        <v>111109.25204729638</v>
      </c>
      <c r="F283" s="24">
        <f t="shared" si="37"/>
        <v>1315.4045852358854</v>
      </c>
      <c r="G283" s="24">
        <f t="shared" si="38"/>
        <v>0</v>
      </c>
      <c r="H283" s="3">
        <f t="shared" si="39"/>
        <v>277.77313011824094</v>
      </c>
      <c r="I283" s="25">
        <f t="shared" si="40"/>
        <v>1037.6314551176445</v>
      </c>
      <c r="J283" s="3">
        <f t="shared" si="41"/>
        <v>110071.62059217873</v>
      </c>
      <c r="K283" s="2">
        <f t="shared" ca="1" si="42"/>
        <v>57</v>
      </c>
    </row>
    <row r="284" spans="3:11" x14ac:dyDescent="0.3">
      <c r="C284" s="6">
        <v>267</v>
      </c>
      <c r="D284" s="22">
        <f t="shared" ca="1" si="35"/>
        <v>52171</v>
      </c>
      <c r="E284" s="3">
        <f t="shared" si="36"/>
        <v>110071.62059217873</v>
      </c>
      <c r="F284" s="24">
        <f t="shared" si="37"/>
        <v>1315.4045852358854</v>
      </c>
      <c r="G284" s="24">
        <f t="shared" si="38"/>
        <v>0</v>
      </c>
      <c r="H284" s="3">
        <f t="shared" si="39"/>
        <v>275.17905148044684</v>
      </c>
      <c r="I284" s="25">
        <f t="shared" si="40"/>
        <v>1040.2255337554386</v>
      </c>
      <c r="J284" s="3">
        <f t="shared" si="41"/>
        <v>109031.3950584233</v>
      </c>
      <c r="K284" s="2">
        <f t="shared" ca="1" si="42"/>
        <v>57</v>
      </c>
    </row>
    <row r="285" spans="3:11" x14ac:dyDescent="0.3">
      <c r="C285" s="6">
        <v>268</v>
      </c>
      <c r="D285" s="22">
        <f t="shared" ca="1" si="35"/>
        <v>52201</v>
      </c>
      <c r="E285" s="3">
        <f t="shared" si="36"/>
        <v>109031.3950584233</v>
      </c>
      <c r="F285" s="24">
        <f t="shared" si="37"/>
        <v>1315.4045852358854</v>
      </c>
      <c r="G285" s="24">
        <f t="shared" si="38"/>
        <v>0</v>
      </c>
      <c r="H285" s="3">
        <f t="shared" si="39"/>
        <v>272.57848764605825</v>
      </c>
      <c r="I285" s="25">
        <f t="shared" si="40"/>
        <v>1042.8260975898272</v>
      </c>
      <c r="J285" s="3">
        <f t="shared" si="41"/>
        <v>107988.56896083347</v>
      </c>
      <c r="K285" s="2">
        <f t="shared" ca="1" si="42"/>
        <v>57</v>
      </c>
    </row>
    <row r="286" spans="3:11" x14ac:dyDescent="0.3">
      <c r="C286" s="6">
        <v>269</v>
      </c>
      <c r="D286" s="22">
        <f t="shared" ca="1" si="35"/>
        <v>52232</v>
      </c>
      <c r="E286" s="3">
        <f t="shared" si="36"/>
        <v>107988.56896083347</v>
      </c>
      <c r="F286" s="24">
        <f t="shared" si="37"/>
        <v>1315.4045852358854</v>
      </c>
      <c r="G286" s="24">
        <f t="shared" si="38"/>
        <v>0</v>
      </c>
      <c r="H286" s="3">
        <f t="shared" si="39"/>
        <v>269.97142240208365</v>
      </c>
      <c r="I286" s="25">
        <f t="shared" si="40"/>
        <v>1045.4331628338018</v>
      </c>
      <c r="J286" s="3">
        <f t="shared" si="41"/>
        <v>106943.13579799967</v>
      </c>
      <c r="K286" s="2">
        <f t="shared" ca="1" si="42"/>
        <v>57</v>
      </c>
    </row>
    <row r="287" spans="3:11" x14ac:dyDescent="0.3">
      <c r="C287" s="6">
        <v>270</v>
      </c>
      <c r="D287" s="22">
        <f t="shared" ca="1" si="35"/>
        <v>52263</v>
      </c>
      <c r="E287" s="3">
        <f t="shared" si="36"/>
        <v>106943.13579799967</v>
      </c>
      <c r="F287" s="24">
        <f t="shared" si="37"/>
        <v>1315.4045852358854</v>
      </c>
      <c r="G287" s="24">
        <f t="shared" si="38"/>
        <v>0</v>
      </c>
      <c r="H287" s="3">
        <f t="shared" si="39"/>
        <v>267.35783949499915</v>
      </c>
      <c r="I287" s="25">
        <f t="shared" si="40"/>
        <v>1048.0467457408863</v>
      </c>
      <c r="J287" s="3">
        <f t="shared" si="41"/>
        <v>105895.08905225879</v>
      </c>
      <c r="K287" s="2">
        <f t="shared" ca="1" si="42"/>
        <v>57</v>
      </c>
    </row>
    <row r="288" spans="3:11" x14ac:dyDescent="0.3">
      <c r="C288" s="6">
        <v>271</v>
      </c>
      <c r="D288" s="22">
        <f t="shared" ca="1" si="35"/>
        <v>52291</v>
      </c>
      <c r="E288" s="3">
        <f t="shared" si="36"/>
        <v>105895.08905225879</v>
      </c>
      <c r="F288" s="24">
        <f t="shared" si="37"/>
        <v>1315.4045852358854</v>
      </c>
      <c r="G288" s="24">
        <f t="shared" si="38"/>
        <v>0</v>
      </c>
      <c r="H288" s="3">
        <f t="shared" si="39"/>
        <v>264.737722630647</v>
      </c>
      <c r="I288" s="25">
        <f t="shared" si="40"/>
        <v>1050.6668626052383</v>
      </c>
      <c r="J288" s="3">
        <f t="shared" si="41"/>
        <v>104844.42218965355</v>
      </c>
      <c r="K288" s="2">
        <f t="shared" ca="1" si="42"/>
        <v>57</v>
      </c>
    </row>
    <row r="289" spans="3:11" x14ac:dyDescent="0.3">
      <c r="C289" s="6">
        <v>272</v>
      </c>
      <c r="D289" s="22">
        <f t="shared" ca="1" si="35"/>
        <v>52322</v>
      </c>
      <c r="E289" s="3">
        <f t="shared" si="36"/>
        <v>104844.42218965355</v>
      </c>
      <c r="F289" s="24">
        <f t="shared" si="37"/>
        <v>1315.4045852358854</v>
      </c>
      <c r="G289" s="24">
        <f t="shared" si="38"/>
        <v>0</v>
      </c>
      <c r="H289" s="3">
        <f t="shared" si="39"/>
        <v>262.11105547413388</v>
      </c>
      <c r="I289" s="25">
        <f t="shared" si="40"/>
        <v>1053.2935297617514</v>
      </c>
      <c r="J289" s="3">
        <f t="shared" si="41"/>
        <v>103791.12865989179</v>
      </c>
      <c r="K289" s="2">
        <f t="shared" ca="1" si="42"/>
        <v>57</v>
      </c>
    </row>
    <row r="290" spans="3:11" x14ac:dyDescent="0.3">
      <c r="C290" s="6">
        <v>273</v>
      </c>
      <c r="D290" s="22">
        <f t="shared" ca="1" si="35"/>
        <v>52352</v>
      </c>
      <c r="E290" s="3">
        <f t="shared" si="36"/>
        <v>103791.12865989179</v>
      </c>
      <c r="F290" s="24">
        <f t="shared" si="37"/>
        <v>1315.4045852358854</v>
      </c>
      <c r="G290" s="24">
        <f t="shared" si="38"/>
        <v>0</v>
      </c>
      <c r="H290" s="3">
        <f t="shared" si="39"/>
        <v>259.47782164972949</v>
      </c>
      <c r="I290" s="25">
        <f t="shared" si="40"/>
        <v>1055.9267635861559</v>
      </c>
      <c r="J290" s="3">
        <f t="shared" si="41"/>
        <v>102735.20189630563</v>
      </c>
      <c r="K290" s="2">
        <f t="shared" ca="1" si="42"/>
        <v>57</v>
      </c>
    </row>
    <row r="291" spans="3:11" x14ac:dyDescent="0.3">
      <c r="C291" s="6">
        <v>274</v>
      </c>
      <c r="D291" s="22">
        <f t="shared" ca="1" si="35"/>
        <v>52383</v>
      </c>
      <c r="E291" s="3">
        <f t="shared" si="36"/>
        <v>102735.20189630563</v>
      </c>
      <c r="F291" s="24">
        <f t="shared" si="37"/>
        <v>1315.4045852358854</v>
      </c>
      <c r="G291" s="24">
        <f t="shared" si="38"/>
        <v>0</v>
      </c>
      <c r="H291" s="3">
        <f t="shared" si="39"/>
        <v>256.83800474076406</v>
      </c>
      <c r="I291" s="25">
        <f t="shared" si="40"/>
        <v>1058.5665804951213</v>
      </c>
      <c r="J291" s="3">
        <f t="shared" si="41"/>
        <v>101676.6353158105</v>
      </c>
      <c r="K291" s="2">
        <f t="shared" ca="1" si="42"/>
        <v>58</v>
      </c>
    </row>
    <row r="292" spans="3:11" x14ac:dyDescent="0.3">
      <c r="C292" s="6">
        <v>275</v>
      </c>
      <c r="D292" s="22">
        <f t="shared" ca="1" si="35"/>
        <v>52413</v>
      </c>
      <c r="E292" s="3">
        <f t="shared" si="36"/>
        <v>101676.6353158105</v>
      </c>
      <c r="F292" s="24">
        <f t="shared" si="37"/>
        <v>1315.4045852358854</v>
      </c>
      <c r="G292" s="24">
        <f t="shared" si="38"/>
        <v>0</v>
      </c>
      <c r="H292" s="3">
        <f t="shared" si="39"/>
        <v>254.19158828952627</v>
      </c>
      <c r="I292" s="25">
        <f t="shared" si="40"/>
        <v>1061.2129969463592</v>
      </c>
      <c r="J292" s="3">
        <f t="shared" si="41"/>
        <v>100615.42231886415</v>
      </c>
      <c r="K292" s="2">
        <f t="shared" ca="1" si="42"/>
        <v>58</v>
      </c>
    </row>
    <row r="293" spans="3:11" x14ac:dyDescent="0.3">
      <c r="C293" s="6">
        <v>276</v>
      </c>
      <c r="D293" s="22">
        <f t="shared" ca="1" si="35"/>
        <v>52444</v>
      </c>
      <c r="E293" s="3">
        <f t="shared" si="36"/>
        <v>100615.42231886415</v>
      </c>
      <c r="F293" s="24">
        <f t="shared" si="37"/>
        <v>1315.4045852358854</v>
      </c>
      <c r="G293" s="24">
        <f t="shared" si="38"/>
        <v>0</v>
      </c>
      <c r="H293" s="3">
        <f t="shared" si="39"/>
        <v>251.53855579716037</v>
      </c>
      <c r="I293" s="25">
        <f t="shared" si="40"/>
        <v>1063.866029438725</v>
      </c>
      <c r="J293" s="3">
        <f t="shared" si="41"/>
        <v>99551.556289425425</v>
      </c>
      <c r="K293" s="2">
        <f t="shared" ca="1" si="42"/>
        <v>58</v>
      </c>
    </row>
    <row r="294" spans="3:11" x14ac:dyDescent="0.3">
      <c r="C294" s="6">
        <v>277</v>
      </c>
      <c r="D294" s="22">
        <f t="shared" ca="1" si="35"/>
        <v>52475</v>
      </c>
      <c r="E294" s="3">
        <f t="shared" si="36"/>
        <v>99551.556289425425</v>
      </c>
      <c r="F294" s="24">
        <f t="shared" si="37"/>
        <v>1315.4045852358854</v>
      </c>
      <c r="G294" s="24">
        <f t="shared" si="38"/>
        <v>0</v>
      </c>
      <c r="H294" s="3">
        <f t="shared" si="39"/>
        <v>248.87889072356356</v>
      </c>
      <c r="I294" s="25">
        <f t="shared" si="40"/>
        <v>1066.5256945123219</v>
      </c>
      <c r="J294" s="3">
        <f t="shared" si="41"/>
        <v>98485.0305949131</v>
      </c>
      <c r="K294" s="2">
        <f t="shared" ca="1" si="42"/>
        <v>58</v>
      </c>
    </row>
    <row r="295" spans="3:11" x14ac:dyDescent="0.3">
      <c r="C295" s="6">
        <v>278</v>
      </c>
      <c r="D295" s="22">
        <f t="shared" ca="1" si="35"/>
        <v>52505</v>
      </c>
      <c r="E295" s="3">
        <f t="shared" si="36"/>
        <v>98485.0305949131</v>
      </c>
      <c r="F295" s="24">
        <f t="shared" si="37"/>
        <v>1315.4045852358854</v>
      </c>
      <c r="G295" s="24">
        <f t="shared" si="38"/>
        <v>0</v>
      </c>
      <c r="H295" s="3">
        <f t="shared" si="39"/>
        <v>246.21257648728275</v>
      </c>
      <c r="I295" s="25">
        <f t="shared" si="40"/>
        <v>1069.1920087486026</v>
      </c>
      <c r="J295" s="3">
        <f t="shared" si="41"/>
        <v>97415.838586164493</v>
      </c>
      <c r="K295" s="2">
        <f t="shared" ca="1" si="42"/>
        <v>58</v>
      </c>
    </row>
    <row r="296" spans="3:11" x14ac:dyDescent="0.3">
      <c r="C296" s="6">
        <v>279</v>
      </c>
      <c r="D296" s="22">
        <f t="shared" ca="1" si="35"/>
        <v>52536</v>
      </c>
      <c r="E296" s="3">
        <f t="shared" si="36"/>
        <v>97415.838586164493</v>
      </c>
      <c r="F296" s="24">
        <f t="shared" si="37"/>
        <v>1315.4045852358854</v>
      </c>
      <c r="G296" s="24">
        <f t="shared" si="38"/>
        <v>0</v>
      </c>
      <c r="H296" s="3">
        <f t="shared" si="39"/>
        <v>243.53959646541125</v>
      </c>
      <c r="I296" s="25">
        <f t="shared" si="40"/>
        <v>1071.8649887704742</v>
      </c>
      <c r="J296" s="3">
        <f t="shared" si="41"/>
        <v>96343.973597394011</v>
      </c>
      <c r="K296" s="2">
        <f t="shared" ca="1" si="42"/>
        <v>58</v>
      </c>
    </row>
    <row r="297" spans="3:11" x14ac:dyDescent="0.3">
      <c r="C297" s="6">
        <v>280</v>
      </c>
      <c r="D297" s="22">
        <f t="shared" ca="1" si="35"/>
        <v>52566</v>
      </c>
      <c r="E297" s="3">
        <f t="shared" si="36"/>
        <v>96343.973597394011</v>
      </c>
      <c r="F297" s="24">
        <f t="shared" si="37"/>
        <v>1315.4045852358854</v>
      </c>
      <c r="G297" s="24">
        <f t="shared" si="38"/>
        <v>0</v>
      </c>
      <c r="H297" s="3">
        <f t="shared" si="39"/>
        <v>240.85993399348504</v>
      </c>
      <c r="I297" s="25">
        <f t="shared" si="40"/>
        <v>1074.5446512424003</v>
      </c>
      <c r="J297" s="3">
        <f t="shared" si="41"/>
        <v>95269.428946151616</v>
      </c>
      <c r="K297" s="2">
        <f t="shared" ca="1" si="42"/>
        <v>58</v>
      </c>
    </row>
    <row r="298" spans="3:11" x14ac:dyDescent="0.3">
      <c r="C298" s="6">
        <v>281</v>
      </c>
      <c r="D298" s="22">
        <f t="shared" ca="1" si="35"/>
        <v>52597</v>
      </c>
      <c r="E298" s="3">
        <f t="shared" si="36"/>
        <v>95269.428946151616</v>
      </c>
      <c r="F298" s="24">
        <f t="shared" si="37"/>
        <v>1315.4045852358854</v>
      </c>
      <c r="G298" s="24">
        <f t="shared" si="38"/>
        <v>0</v>
      </c>
      <c r="H298" s="3">
        <f t="shared" si="39"/>
        <v>238.17357236537904</v>
      </c>
      <c r="I298" s="25">
        <f t="shared" si="40"/>
        <v>1077.2310128705064</v>
      </c>
      <c r="J298" s="3">
        <f t="shared" si="41"/>
        <v>94192.197933281117</v>
      </c>
      <c r="K298" s="2">
        <f t="shared" ca="1" si="42"/>
        <v>58</v>
      </c>
    </row>
    <row r="299" spans="3:11" x14ac:dyDescent="0.3">
      <c r="C299" s="6">
        <v>282</v>
      </c>
      <c r="D299" s="22">
        <f t="shared" ca="1" si="35"/>
        <v>52628</v>
      </c>
      <c r="E299" s="3">
        <f t="shared" si="36"/>
        <v>94192.197933281117</v>
      </c>
      <c r="F299" s="24">
        <f t="shared" si="37"/>
        <v>1315.4045852358854</v>
      </c>
      <c r="G299" s="24">
        <f t="shared" si="38"/>
        <v>0</v>
      </c>
      <c r="H299" s="3">
        <f t="shared" si="39"/>
        <v>235.48049483320278</v>
      </c>
      <c r="I299" s="25">
        <f t="shared" si="40"/>
        <v>1079.9240904026826</v>
      </c>
      <c r="J299" s="3">
        <f t="shared" si="41"/>
        <v>93112.273842878436</v>
      </c>
      <c r="K299" s="2">
        <f t="shared" ca="1" si="42"/>
        <v>58</v>
      </c>
    </row>
    <row r="300" spans="3:11" x14ac:dyDescent="0.3">
      <c r="C300" s="6">
        <v>283</v>
      </c>
      <c r="D300" s="22">
        <f t="shared" ca="1" si="35"/>
        <v>52657</v>
      </c>
      <c r="E300" s="3">
        <f t="shared" si="36"/>
        <v>93112.273842878436</v>
      </c>
      <c r="F300" s="24">
        <f t="shared" si="37"/>
        <v>1315.4045852358854</v>
      </c>
      <c r="G300" s="24">
        <f t="shared" si="38"/>
        <v>0</v>
      </c>
      <c r="H300" s="3">
        <f t="shared" si="39"/>
        <v>232.78068460719609</v>
      </c>
      <c r="I300" s="25">
        <f t="shared" si="40"/>
        <v>1082.6239006286894</v>
      </c>
      <c r="J300" s="3">
        <f t="shared" si="41"/>
        <v>92029.649942249744</v>
      </c>
      <c r="K300" s="2">
        <f t="shared" ca="1" si="42"/>
        <v>58</v>
      </c>
    </row>
    <row r="301" spans="3:11" x14ac:dyDescent="0.3">
      <c r="C301" s="6">
        <v>284</v>
      </c>
      <c r="D301" s="22">
        <f t="shared" ca="1" si="35"/>
        <v>52688</v>
      </c>
      <c r="E301" s="3">
        <f t="shared" si="36"/>
        <v>92029.649942249744</v>
      </c>
      <c r="F301" s="24">
        <f t="shared" si="37"/>
        <v>1315.4045852358854</v>
      </c>
      <c r="G301" s="24">
        <f t="shared" si="38"/>
        <v>0</v>
      </c>
      <c r="H301" s="3">
        <f t="shared" si="39"/>
        <v>230.07412485562438</v>
      </c>
      <c r="I301" s="25">
        <f t="shared" si="40"/>
        <v>1085.330460380261</v>
      </c>
      <c r="J301" s="3">
        <f t="shared" si="41"/>
        <v>90944.319481869476</v>
      </c>
      <c r="K301" s="2">
        <f t="shared" ca="1" si="42"/>
        <v>58</v>
      </c>
    </row>
    <row r="302" spans="3:11" x14ac:dyDescent="0.3">
      <c r="C302" s="6">
        <v>285</v>
      </c>
      <c r="D302" s="22">
        <f t="shared" ca="1" si="35"/>
        <v>52718</v>
      </c>
      <c r="E302" s="3">
        <f t="shared" si="36"/>
        <v>90944.319481869476</v>
      </c>
      <c r="F302" s="24">
        <f t="shared" si="37"/>
        <v>1315.4045852358854</v>
      </c>
      <c r="G302" s="24">
        <f t="shared" si="38"/>
        <v>0</v>
      </c>
      <c r="H302" s="3">
        <f t="shared" si="39"/>
        <v>227.3607987046737</v>
      </c>
      <c r="I302" s="25">
        <f t="shared" si="40"/>
        <v>1088.0437865312117</v>
      </c>
      <c r="J302" s="3">
        <f t="shared" si="41"/>
        <v>89856.275695338263</v>
      </c>
      <c r="K302" s="2">
        <f t="shared" ca="1" si="42"/>
        <v>59</v>
      </c>
    </row>
    <row r="303" spans="3:11" x14ac:dyDescent="0.3">
      <c r="C303" s="6">
        <v>286</v>
      </c>
      <c r="D303" s="22">
        <f t="shared" ca="1" si="35"/>
        <v>52749</v>
      </c>
      <c r="E303" s="3">
        <f t="shared" si="36"/>
        <v>89856.275695338263</v>
      </c>
      <c r="F303" s="24">
        <f t="shared" si="37"/>
        <v>1315.4045852358854</v>
      </c>
      <c r="G303" s="24">
        <f t="shared" si="38"/>
        <v>0</v>
      </c>
      <c r="H303" s="3">
        <f t="shared" si="39"/>
        <v>224.64068923834566</v>
      </c>
      <c r="I303" s="25">
        <f t="shared" si="40"/>
        <v>1090.7638959975397</v>
      </c>
      <c r="J303" s="3">
        <f t="shared" si="41"/>
        <v>88765.511799340718</v>
      </c>
      <c r="K303" s="2">
        <f t="shared" ca="1" si="42"/>
        <v>59</v>
      </c>
    </row>
    <row r="304" spans="3:11" x14ac:dyDescent="0.3">
      <c r="C304" s="6">
        <v>287</v>
      </c>
      <c r="D304" s="22">
        <f t="shared" ca="1" si="35"/>
        <v>52779</v>
      </c>
      <c r="E304" s="3">
        <f t="shared" si="36"/>
        <v>88765.511799340718</v>
      </c>
      <c r="F304" s="24">
        <f t="shared" si="37"/>
        <v>1315.4045852358854</v>
      </c>
      <c r="G304" s="24">
        <f t="shared" si="38"/>
        <v>0</v>
      </c>
      <c r="H304" s="3">
        <f t="shared" si="39"/>
        <v>221.9137794983518</v>
      </c>
      <c r="I304" s="25">
        <f t="shared" si="40"/>
        <v>1093.4908057375337</v>
      </c>
      <c r="J304" s="3">
        <f t="shared" si="41"/>
        <v>87672.02099360319</v>
      </c>
      <c r="K304" s="2">
        <f t="shared" ca="1" si="42"/>
        <v>59</v>
      </c>
    </row>
    <row r="305" spans="3:11" x14ac:dyDescent="0.3">
      <c r="C305" s="6">
        <v>288</v>
      </c>
      <c r="D305" s="22">
        <f t="shared" ca="1" si="35"/>
        <v>52810</v>
      </c>
      <c r="E305" s="3">
        <f t="shared" si="36"/>
        <v>87672.02099360319</v>
      </c>
      <c r="F305" s="24">
        <f t="shared" si="37"/>
        <v>1315.4045852358854</v>
      </c>
      <c r="G305" s="24">
        <f t="shared" si="38"/>
        <v>0</v>
      </c>
      <c r="H305" s="3">
        <f t="shared" si="39"/>
        <v>219.18005248400797</v>
      </c>
      <c r="I305" s="25">
        <f t="shared" si="40"/>
        <v>1096.2245327518774</v>
      </c>
      <c r="J305" s="3">
        <f t="shared" si="41"/>
        <v>86575.796460851314</v>
      </c>
      <c r="K305" s="2">
        <f t="shared" ca="1" si="42"/>
        <v>59</v>
      </c>
    </row>
    <row r="306" spans="3:11" x14ac:dyDescent="0.3">
      <c r="C306" s="6">
        <v>289</v>
      </c>
      <c r="D306" s="22">
        <f t="shared" ca="1" si="35"/>
        <v>52841</v>
      </c>
      <c r="E306" s="3">
        <f t="shared" si="36"/>
        <v>86575.796460851314</v>
      </c>
      <c r="F306" s="24">
        <f t="shared" si="37"/>
        <v>1315.4045852358854</v>
      </c>
      <c r="G306" s="24">
        <f t="shared" si="38"/>
        <v>0</v>
      </c>
      <c r="H306" s="3">
        <f t="shared" si="39"/>
        <v>216.43949115212828</v>
      </c>
      <c r="I306" s="25">
        <f t="shared" si="40"/>
        <v>1098.9650940837571</v>
      </c>
      <c r="J306" s="3">
        <f t="shared" si="41"/>
        <v>85476.831366767554</v>
      </c>
      <c r="K306" s="2">
        <f t="shared" ca="1" si="42"/>
        <v>59</v>
      </c>
    </row>
    <row r="307" spans="3:11" x14ac:dyDescent="0.3">
      <c r="C307" s="6">
        <v>290</v>
      </c>
      <c r="D307" s="22">
        <f t="shared" ca="1" si="35"/>
        <v>52871</v>
      </c>
      <c r="E307" s="3">
        <f t="shared" si="36"/>
        <v>85476.831366767554</v>
      </c>
      <c r="F307" s="24">
        <f t="shared" si="37"/>
        <v>1315.4045852358854</v>
      </c>
      <c r="G307" s="24">
        <f t="shared" si="38"/>
        <v>0</v>
      </c>
      <c r="H307" s="3">
        <f t="shared" si="39"/>
        <v>213.69207841691889</v>
      </c>
      <c r="I307" s="25">
        <f t="shared" si="40"/>
        <v>1101.7125068189666</v>
      </c>
      <c r="J307" s="3">
        <f t="shared" si="41"/>
        <v>84375.11885994859</v>
      </c>
      <c r="K307" s="2">
        <f t="shared" ca="1" si="42"/>
        <v>59</v>
      </c>
    </row>
    <row r="308" spans="3:11" x14ac:dyDescent="0.3">
      <c r="C308" s="6">
        <v>291</v>
      </c>
      <c r="D308" s="22">
        <f t="shared" ca="1" si="35"/>
        <v>52902</v>
      </c>
      <c r="E308" s="3">
        <f t="shared" si="36"/>
        <v>84375.11885994859</v>
      </c>
      <c r="F308" s="24">
        <f t="shared" si="37"/>
        <v>1315.4045852358854</v>
      </c>
      <c r="G308" s="24">
        <f t="shared" si="38"/>
        <v>0</v>
      </c>
      <c r="H308" s="3">
        <f t="shared" si="39"/>
        <v>210.93779714987147</v>
      </c>
      <c r="I308" s="25">
        <f t="shared" si="40"/>
        <v>1104.4667880860138</v>
      </c>
      <c r="J308" s="3">
        <f t="shared" si="41"/>
        <v>83270.652071862583</v>
      </c>
      <c r="K308" s="2">
        <f t="shared" ca="1" si="42"/>
        <v>59</v>
      </c>
    </row>
    <row r="309" spans="3:11" x14ac:dyDescent="0.3">
      <c r="C309" s="6">
        <v>292</v>
      </c>
      <c r="D309" s="22">
        <f t="shared" ca="1" si="35"/>
        <v>52932</v>
      </c>
      <c r="E309" s="3">
        <f t="shared" si="36"/>
        <v>83270.652071862583</v>
      </c>
      <c r="F309" s="24">
        <f t="shared" si="37"/>
        <v>1315.4045852358854</v>
      </c>
      <c r="G309" s="24">
        <f t="shared" si="38"/>
        <v>0</v>
      </c>
      <c r="H309" s="3">
        <f t="shared" si="39"/>
        <v>208.17663017965646</v>
      </c>
      <c r="I309" s="25">
        <f t="shared" si="40"/>
        <v>1107.2279550562289</v>
      </c>
      <c r="J309" s="3">
        <f t="shared" si="41"/>
        <v>82163.42411680636</v>
      </c>
      <c r="K309" s="2">
        <f t="shared" ca="1" si="42"/>
        <v>59</v>
      </c>
    </row>
    <row r="310" spans="3:11" x14ac:dyDescent="0.3">
      <c r="C310" s="6">
        <v>293</v>
      </c>
      <c r="D310" s="22">
        <f t="shared" ca="1" si="35"/>
        <v>52963</v>
      </c>
      <c r="E310" s="3">
        <f t="shared" si="36"/>
        <v>82163.42411680636</v>
      </c>
      <c r="F310" s="24">
        <f t="shared" si="37"/>
        <v>1315.4045852358854</v>
      </c>
      <c r="G310" s="24">
        <f t="shared" si="38"/>
        <v>0</v>
      </c>
      <c r="H310" s="3">
        <f t="shared" si="39"/>
        <v>205.40856029201589</v>
      </c>
      <c r="I310" s="25">
        <f t="shared" si="40"/>
        <v>1109.9960249438695</v>
      </c>
      <c r="J310" s="3">
        <f t="shared" si="41"/>
        <v>81053.428091862486</v>
      </c>
      <c r="K310" s="2">
        <f t="shared" ca="1" si="42"/>
        <v>59</v>
      </c>
    </row>
    <row r="311" spans="3:11" x14ac:dyDescent="0.3">
      <c r="C311" s="6">
        <v>294</v>
      </c>
      <c r="D311" s="22">
        <f t="shared" ca="1" si="35"/>
        <v>52994</v>
      </c>
      <c r="E311" s="3">
        <f t="shared" si="36"/>
        <v>81053.428091862486</v>
      </c>
      <c r="F311" s="24">
        <f t="shared" si="37"/>
        <v>1315.4045852358854</v>
      </c>
      <c r="G311" s="24">
        <f t="shared" si="38"/>
        <v>0</v>
      </c>
      <c r="H311" s="3">
        <f t="shared" si="39"/>
        <v>202.63357022965621</v>
      </c>
      <c r="I311" s="25">
        <f t="shared" si="40"/>
        <v>1112.7710150062292</v>
      </c>
      <c r="J311" s="3">
        <f t="shared" si="41"/>
        <v>79940.657076856252</v>
      </c>
      <c r="K311" s="2">
        <f t="shared" ca="1" si="42"/>
        <v>59</v>
      </c>
    </row>
    <row r="312" spans="3:11" x14ac:dyDescent="0.3">
      <c r="C312" s="6">
        <v>295</v>
      </c>
      <c r="D312" s="22">
        <f t="shared" ca="1" si="35"/>
        <v>53022</v>
      </c>
      <c r="E312" s="3">
        <f t="shared" si="36"/>
        <v>79940.657076856252</v>
      </c>
      <c r="F312" s="24">
        <f t="shared" si="37"/>
        <v>1315.4045852358854</v>
      </c>
      <c r="G312" s="24">
        <f t="shared" si="38"/>
        <v>0</v>
      </c>
      <c r="H312" s="3">
        <f t="shared" si="39"/>
        <v>199.85164269214064</v>
      </c>
      <c r="I312" s="25">
        <f t="shared" si="40"/>
        <v>1115.5529425437448</v>
      </c>
      <c r="J312" s="3">
        <f t="shared" si="41"/>
        <v>78825.104134312511</v>
      </c>
      <c r="K312" s="2">
        <f t="shared" ca="1" si="42"/>
        <v>59</v>
      </c>
    </row>
    <row r="313" spans="3:11" x14ac:dyDescent="0.3">
      <c r="C313" s="6">
        <v>296</v>
      </c>
      <c r="D313" s="22">
        <f t="shared" ca="1" si="35"/>
        <v>53053</v>
      </c>
      <c r="E313" s="3">
        <f t="shared" si="36"/>
        <v>78825.104134312511</v>
      </c>
      <c r="F313" s="24">
        <f t="shared" si="37"/>
        <v>1315.4045852358854</v>
      </c>
      <c r="G313" s="24">
        <f t="shared" si="38"/>
        <v>0</v>
      </c>
      <c r="H313" s="3">
        <f t="shared" si="39"/>
        <v>197.06276033578129</v>
      </c>
      <c r="I313" s="25">
        <f t="shared" si="40"/>
        <v>1118.341824900104</v>
      </c>
      <c r="J313" s="3">
        <f t="shared" si="41"/>
        <v>77706.762309412414</v>
      </c>
      <c r="K313" s="2">
        <f t="shared" ca="1" si="42"/>
        <v>59</v>
      </c>
    </row>
    <row r="314" spans="3:11" x14ac:dyDescent="0.3">
      <c r="C314" s="6">
        <v>297</v>
      </c>
      <c r="D314" s="22">
        <f t="shared" ca="1" si="35"/>
        <v>53083</v>
      </c>
      <c r="E314" s="3">
        <f t="shared" si="36"/>
        <v>77706.762309412414</v>
      </c>
      <c r="F314" s="24">
        <f t="shared" si="37"/>
        <v>1315.4045852358854</v>
      </c>
      <c r="G314" s="24">
        <f t="shared" si="38"/>
        <v>0</v>
      </c>
      <c r="H314" s="3">
        <f t="shared" si="39"/>
        <v>194.26690577353105</v>
      </c>
      <c r="I314" s="25">
        <f t="shared" si="40"/>
        <v>1121.1376794623543</v>
      </c>
      <c r="J314" s="3">
        <f t="shared" si="41"/>
        <v>76585.624629950064</v>
      </c>
      <c r="K314" s="2">
        <f t="shared" ca="1" si="42"/>
        <v>60</v>
      </c>
    </row>
    <row r="315" spans="3:11" x14ac:dyDescent="0.3">
      <c r="C315" s="6">
        <v>298</v>
      </c>
      <c r="D315" s="22">
        <f t="shared" ca="1" si="35"/>
        <v>53114</v>
      </c>
      <c r="E315" s="3">
        <f t="shared" si="36"/>
        <v>76585.624629950064</v>
      </c>
      <c r="F315" s="24">
        <f t="shared" si="37"/>
        <v>1315.4045852358854</v>
      </c>
      <c r="G315" s="24">
        <f t="shared" si="38"/>
        <v>0</v>
      </c>
      <c r="H315" s="3">
        <f t="shared" si="39"/>
        <v>191.46406157487516</v>
      </c>
      <c r="I315" s="25">
        <f t="shared" si="40"/>
        <v>1123.9405236610103</v>
      </c>
      <c r="J315" s="3">
        <f t="shared" si="41"/>
        <v>75461.68410628906</v>
      </c>
      <c r="K315" s="2">
        <f t="shared" ca="1" si="42"/>
        <v>60</v>
      </c>
    </row>
    <row r="316" spans="3:11" x14ac:dyDescent="0.3">
      <c r="C316" s="6">
        <v>299</v>
      </c>
      <c r="D316" s="22">
        <f t="shared" ca="1" si="35"/>
        <v>53144</v>
      </c>
      <c r="E316" s="3">
        <f t="shared" si="36"/>
        <v>75461.68410628906</v>
      </c>
      <c r="F316" s="24">
        <f t="shared" si="37"/>
        <v>1315.4045852358854</v>
      </c>
      <c r="G316" s="24">
        <f t="shared" si="38"/>
        <v>0</v>
      </c>
      <c r="H316" s="3">
        <f t="shared" si="39"/>
        <v>188.65421026572264</v>
      </c>
      <c r="I316" s="25">
        <f t="shared" si="40"/>
        <v>1126.7503749701627</v>
      </c>
      <c r="J316" s="3">
        <f t="shared" si="41"/>
        <v>74334.933731318903</v>
      </c>
      <c r="K316" s="2">
        <f t="shared" ca="1" si="42"/>
        <v>60</v>
      </c>
    </row>
    <row r="317" spans="3:11" x14ac:dyDescent="0.3">
      <c r="C317" s="6">
        <v>300</v>
      </c>
      <c r="D317" s="22">
        <f t="shared" ca="1" si="35"/>
        <v>53175</v>
      </c>
      <c r="E317" s="3">
        <f t="shared" si="36"/>
        <v>74334.933731318903</v>
      </c>
      <c r="F317" s="24">
        <f t="shared" si="37"/>
        <v>1315.4045852358854</v>
      </c>
      <c r="G317" s="24">
        <f t="shared" si="38"/>
        <v>0</v>
      </c>
      <c r="H317" s="3">
        <f t="shared" si="39"/>
        <v>185.83733432829726</v>
      </c>
      <c r="I317" s="25">
        <f t="shared" si="40"/>
        <v>1129.5672509075882</v>
      </c>
      <c r="J317" s="3">
        <f t="shared" si="41"/>
        <v>73205.366480411321</v>
      </c>
      <c r="K317" s="2">
        <f t="shared" ca="1" si="42"/>
        <v>60</v>
      </c>
    </row>
    <row r="318" spans="3:11" x14ac:dyDescent="0.3">
      <c r="C318" s="6">
        <v>301</v>
      </c>
      <c r="D318" s="22">
        <f t="shared" ca="1" si="35"/>
        <v>53206</v>
      </c>
      <c r="E318" s="3">
        <f t="shared" si="36"/>
        <v>73205.366480411321</v>
      </c>
      <c r="F318" s="24">
        <f t="shared" si="37"/>
        <v>1315.4045852358854</v>
      </c>
      <c r="G318" s="24">
        <f t="shared" si="38"/>
        <v>0</v>
      </c>
      <c r="H318" s="3">
        <f t="shared" si="39"/>
        <v>183.01341620102832</v>
      </c>
      <c r="I318" s="25">
        <f t="shared" si="40"/>
        <v>1132.3911690348571</v>
      </c>
      <c r="J318" s="3">
        <f t="shared" si="41"/>
        <v>72072.97531137646</v>
      </c>
      <c r="K318" s="2">
        <f t="shared" ca="1" si="42"/>
        <v>60</v>
      </c>
    </row>
    <row r="319" spans="3:11" x14ac:dyDescent="0.3">
      <c r="C319" s="6">
        <v>302</v>
      </c>
      <c r="D319" s="22">
        <f t="shared" ca="1" si="35"/>
        <v>53236</v>
      </c>
      <c r="E319" s="3">
        <f t="shared" si="36"/>
        <v>72072.97531137646</v>
      </c>
      <c r="F319" s="24">
        <f t="shared" si="37"/>
        <v>1315.4045852358854</v>
      </c>
      <c r="G319" s="24">
        <f t="shared" si="38"/>
        <v>0</v>
      </c>
      <c r="H319" s="3">
        <f t="shared" si="39"/>
        <v>180.18243827844114</v>
      </c>
      <c r="I319" s="25">
        <f t="shared" si="40"/>
        <v>1135.2221469574442</v>
      </c>
      <c r="J319" s="3">
        <f t="shared" si="41"/>
        <v>70937.753164419017</v>
      </c>
      <c r="K319" s="2">
        <f t="shared" ca="1" si="42"/>
        <v>60</v>
      </c>
    </row>
    <row r="320" spans="3:11" x14ac:dyDescent="0.3">
      <c r="C320" s="6">
        <v>303</v>
      </c>
      <c r="D320" s="22">
        <f t="shared" ca="1" si="35"/>
        <v>53267</v>
      </c>
      <c r="E320" s="3">
        <f t="shared" si="36"/>
        <v>70937.753164419017</v>
      </c>
      <c r="F320" s="24">
        <f t="shared" si="37"/>
        <v>1315.4045852358854</v>
      </c>
      <c r="G320" s="24">
        <f t="shared" si="38"/>
        <v>0</v>
      </c>
      <c r="H320" s="3">
        <f t="shared" si="39"/>
        <v>177.34438291104755</v>
      </c>
      <c r="I320" s="25">
        <f t="shared" si="40"/>
        <v>1138.060202324838</v>
      </c>
      <c r="J320" s="3">
        <f t="shared" si="41"/>
        <v>69799.692962094181</v>
      </c>
      <c r="K320" s="2">
        <f t="shared" ca="1" si="42"/>
        <v>60</v>
      </c>
    </row>
    <row r="321" spans="3:11" x14ac:dyDescent="0.3">
      <c r="C321" s="6">
        <v>304</v>
      </c>
      <c r="D321" s="22">
        <f t="shared" ca="1" si="35"/>
        <v>53297</v>
      </c>
      <c r="E321" s="3">
        <f t="shared" si="36"/>
        <v>69799.692962094181</v>
      </c>
      <c r="F321" s="24">
        <f t="shared" si="37"/>
        <v>1315.4045852358854</v>
      </c>
      <c r="G321" s="24">
        <f t="shared" si="38"/>
        <v>0</v>
      </c>
      <c r="H321" s="3">
        <f t="shared" si="39"/>
        <v>174.49923240523546</v>
      </c>
      <c r="I321" s="25">
        <f t="shared" si="40"/>
        <v>1140.9053528306499</v>
      </c>
      <c r="J321" s="3">
        <f t="shared" si="41"/>
        <v>68658.787609263527</v>
      </c>
      <c r="K321" s="2">
        <f t="shared" ca="1" si="42"/>
        <v>60</v>
      </c>
    </row>
    <row r="322" spans="3:11" x14ac:dyDescent="0.3">
      <c r="C322" s="6">
        <v>305</v>
      </c>
      <c r="D322" s="22">
        <f t="shared" ca="1" si="35"/>
        <v>53328</v>
      </c>
      <c r="E322" s="3">
        <f t="shared" si="36"/>
        <v>68658.787609263527</v>
      </c>
      <c r="F322" s="24">
        <f t="shared" si="37"/>
        <v>1315.4045852358854</v>
      </c>
      <c r="G322" s="24">
        <f t="shared" si="38"/>
        <v>0</v>
      </c>
      <c r="H322" s="3">
        <f t="shared" si="39"/>
        <v>171.64696902315882</v>
      </c>
      <c r="I322" s="25">
        <f t="shared" si="40"/>
        <v>1143.7576162127266</v>
      </c>
      <c r="J322" s="3">
        <f t="shared" si="41"/>
        <v>67515.029993050804</v>
      </c>
      <c r="K322" s="2">
        <f t="shared" ca="1" si="42"/>
        <v>60</v>
      </c>
    </row>
    <row r="323" spans="3:11" x14ac:dyDescent="0.3">
      <c r="C323" s="6">
        <v>306</v>
      </c>
      <c r="D323" s="22">
        <f t="shared" ca="1" si="35"/>
        <v>53359</v>
      </c>
      <c r="E323" s="3">
        <f t="shared" si="36"/>
        <v>67515.029993050804</v>
      </c>
      <c r="F323" s="24">
        <f t="shared" si="37"/>
        <v>1315.4045852358854</v>
      </c>
      <c r="G323" s="24">
        <f t="shared" si="38"/>
        <v>0</v>
      </c>
      <c r="H323" s="3">
        <f t="shared" si="39"/>
        <v>168.78757498262701</v>
      </c>
      <c r="I323" s="25">
        <f t="shared" si="40"/>
        <v>1146.6170102532583</v>
      </c>
      <c r="J323" s="3">
        <f t="shared" si="41"/>
        <v>66368.412982797541</v>
      </c>
      <c r="K323" s="2">
        <f t="shared" ca="1" si="42"/>
        <v>60</v>
      </c>
    </row>
    <row r="324" spans="3:11" x14ac:dyDescent="0.3">
      <c r="C324" s="6">
        <v>307</v>
      </c>
      <c r="D324" s="22">
        <f t="shared" ca="1" si="35"/>
        <v>53387</v>
      </c>
      <c r="E324" s="3">
        <f t="shared" si="36"/>
        <v>66368.412982797541</v>
      </c>
      <c r="F324" s="24">
        <f t="shared" si="37"/>
        <v>1315.4045852358854</v>
      </c>
      <c r="G324" s="24">
        <f t="shared" si="38"/>
        <v>0</v>
      </c>
      <c r="H324" s="3">
        <f t="shared" si="39"/>
        <v>165.92103245699386</v>
      </c>
      <c r="I324" s="25">
        <f t="shared" si="40"/>
        <v>1149.4835527788916</v>
      </c>
      <c r="J324" s="3">
        <f t="shared" si="41"/>
        <v>65218.929430018652</v>
      </c>
      <c r="K324" s="2">
        <f t="shared" ca="1" si="42"/>
        <v>60</v>
      </c>
    </row>
    <row r="325" spans="3:11" x14ac:dyDescent="0.3">
      <c r="C325" s="6">
        <v>308</v>
      </c>
      <c r="D325" s="22">
        <f t="shared" ca="1" si="35"/>
        <v>53418</v>
      </c>
      <c r="E325" s="3">
        <f t="shared" si="36"/>
        <v>65218.929430018652</v>
      </c>
      <c r="F325" s="24">
        <f t="shared" si="37"/>
        <v>1315.4045852358854</v>
      </c>
      <c r="G325" s="24">
        <f t="shared" si="38"/>
        <v>0</v>
      </c>
      <c r="H325" s="3">
        <f t="shared" si="39"/>
        <v>163.04732357504665</v>
      </c>
      <c r="I325" s="25">
        <f t="shared" si="40"/>
        <v>1152.3572616608387</v>
      </c>
      <c r="J325" s="3">
        <f t="shared" si="41"/>
        <v>64066.572168357816</v>
      </c>
      <c r="K325" s="2">
        <f t="shared" ca="1" si="42"/>
        <v>60</v>
      </c>
    </row>
    <row r="326" spans="3:11" x14ac:dyDescent="0.3">
      <c r="C326" s="6">
        <v>309</v>
      </c>
      <c r="D326" s="22">
        <f t="shared" ca="1" si="35"/>
        <v>53448</v>
      </c>
      <c r="E326" s="3">
        <f t="shared" si="36"/>
        <v>64066.572168357816</v>
      </c>
      <c r="F326" s="24">
        <f t="shared" si="37"/>
        <v>1315.4045852358854</v>
      </c>
      <c r="G326" s="24">
        <f t="shared" si="38"/>
        <v>0</v>
      </c>
      <c r="H326" s="3">
        <f t="shared" si="39"/>
        <v>160.16643042089456</v>
      </c>
      <c r="I326" s="25">
        <f t="shared" si="40"/>
        <v>1155.2381548149908</v>
      </c>
      <c r="J326" s="3">
        <f t="shared" si="41"/>
        <v>62911.334013542823</v>
      </c>
      <c r="K326" s="2">
        <f t="shared" ca="1" si="42"/>
        <v>60</v>
      </c>
    </row>
    <row r="327" spans="3:11" x14ac:dyDescent="0.3">
      <c r="C327" s="6">
        <v>310</v>
      </c>
      <c r="D327" s="22">
        <f t="shared" ca="1" si="35"/>
        <v>53479</v>
      </c>
      <c r="E327" s="3">
        <f t="shared" si="36"/>
        <v>62911.334013542823</v>
      </c>
      <c r="F327" s="24">
        <f t="shared" si="37"/>
        <v>1315.4045852358854</v>
      </c>
      <c r="G327" s="24">
        <f t="shared" si="38"/>
        <v>0</v>
      </c>
      <c r="H327" s="3">
        <f t="shared" si="39"/>
        <v>157.27833503385705</v>
      </c>
      <c r="I327" s="25">
        <f t="shared" si="40"/>
        <v>1158.1262502020284</v>
      </c>
      <c r="J327" s="3">
        <f t="shared" si="41"/>
        <v>61753.207763340797</v>
      </c>
      <c r="K327" s="2">
        <f t="shared" ca="1" si="42"/>
        <v>61</v>
      </c>
    </row>
    <row r="328" spans="3:11" x14ac:dyDescent="0.3">
      <c r="C328" s="6">
        <v>311</v>
      </c>
      <c r="D328" s="22">
        <f t="shared" ca="1" si="35"/>
        <v>53509</v>
      </c>
      <c r="E328" s="3">
        <f t="shared" si="36"/>
        <v>61753.207763340797</v>
      </c>
      <c r="F328" s="24">
        <f t="shared" si="37"/>
        <v>1315.4045852358854</v>
      </c>
      <c r="G328" s="24">
        <f t="shared" si="38"/>
        <v>0</v>
      </c>
      <c r="H328" s="3">
        <f t="shared" si="39"/>
        <v>154.383019408352</v>
      </c>
      <c r="I328" s="25">
        <f t="shared" si="40"/>
        <v>1161.0215658275333</v>
      </c>
      <c r="J328" s="3">
        <f t="shared" si="41"/>
        <v>60592.186197513263</v>
      </c>
      <c r="K328" s="2">
        <f t="shared" ca="1" si="42"/>
        <v>61</v>
      </c>
    </row>
    <row r="329" spans="3:11" x14ac:dyDescent="0.3">
      <c r="C329" s="6">
        <v>312</v>
      </c>
      <c r="D329" s="22">
        <f t="shared" ca="1" si="35"/>
        <v>53540</v>
      </c>
      <c r="E329" s="3">
        <f t="shared" si="36"/>
        <v>60592.186197513263</v>
      </c>
      <c r="F329" s="24">
        <f t="shared" si="37"/>
        <v>1315.4045852358854</v>
      </c>
      <c r="G329" s="24">
        <f t="shared" si="38"/>
        <v>0</v>
      </c>
      <c r="H329" s="3">
        <f t="shared" si="39"/>
        <v>151.48046549378316</v>
      </c>
      <c r="I329" s="25">
        <f t="shared" si="40"/>
        <v>1163.9241197421022</v>
      </c>
      <c r="J329" s="3">
        <f t="shared" si="41"/>
        <v>59428.262077771164</v>
      </c>
      <c r="K329" s="2">
        <f t="shared" ca="1" si="42"/>
        <v>61</v>
      </c>
    </row>
    <row r="330" spans="3:11" x14ac:dyDescent="0.3">
      <c r="C330" s="6">
        <v>313</v>
      </c>
      <c r="D330" s="22">
        <f t="shared" ca="1" si="35"/>
        <v>53571</v>
      </c>
      <c r="E330" s="3">
        <f t="shared" si="36"/>
        <v>59428.262077771164</v>
      </c>
      <c r="F330" s="24">
        <f t="shared" si="37"/>
        <v>1315.4045852358854</v>
      </c>
      <c r="G330" s="24">
        <f t="shared" si="38"/>
        <v>0</v>
      </c>
      <c r="H330" s="3">
        <f t="shared" si="39"/>
        <v>148.5706551944279</v>
      </c>
      <c r="I330" s="25">
        <f t="shared" si="40"/>
        <v>1166.8339300414575</v>
      </c>
      <c r="J330" s="3">
        <f t="shared" si="41"/>
        <v>58261.428147729705</v>
      </c>
      <c r="K330" s="2">
        <f t="shared" ca="1" si="42"/>
        <v>61</v>
      </c>
    </row>
    <row r="331" spans="3:11" x14ac:dyDescent="0.3">
      <c r="C331" s="6">
        <v>314</v>
      </c>
      <c r="D331" s="22">
        <f t="shared" ca="1" si="35"/>
        <v>53601</v>
      </c>
      <c r="E331" s="3">
        <f t="shared" si="36"/>
        <v>58261.428147729705</v>
      </c>
      <c r="F331" s="24">
        <f t="shared" si="37"/>
        <v>1315.4045852358854</v>
      </c>
      <c r="G331" s="24">
        <f t="shared" si="38"/>
        <v>0</v>
      </c>
      <c r="H331" s="3">
        <f t="shared" si="39"/>
        <v>145.65357036932426</v>
      </c>
      <c r="I331" s="25">
        <f t="shared" si="40"/>
        <v>1169.751014866561</v>
      </c>
      <c r="J331" s="3">
        <f t="shared" si="41"/>
        <v>57091.677132863144</v>
      </c>
      <c r="K331" s="2">
        <f t="shared" ca="1" si="42"/>
        <v>61</v>
      </c>
    </row>
    <row r="332" spans="3:11" x14ac:dyDescent="0.3">
      <c r="C332" s="6">
        <v>315</v>
      </c>
      <c r="D332" s="22">
        <f t="shared" ca="1" si="35"/>
        <v>53632</v>
      </c>
      <c r="E332" s="3">
        <f t="shared" si="36"/>
        <v>57091.677132863144</v>
      </c>
      <c r="F332" s="24">
        <f t="shared" si="37"/>
        <v>1315.4045852358854</v>
      </c>
      <c r="G332" s="24">
        <f t="shared" si="38"/>
        <v>0</v>
      </c>
      <c r="H332" s="3">
        <f t="shared" si="39"/>
        <v>142.72919283215785</v>
      </c>
      <c r="I332" s="25">
        <f t="shared" si="40"/>
        <v>1172.6753924037275</v>
      </c>
      <c r="J332" s="3">
        <f t="shared" si="41"/>
        <v>55919.001740459418</v>
      </c>
      <c r="K332" s="2">
        <f t="shared" ca="1" si="42"/>
        <v>61</v>
      </c>
    </row>
    <row r="333" spans="3:11" x14ac:dyDescent="0.3">
      <c r="C333" s="6">
        <v>316</v>
      </c>
      <c r="D333" s="22">
        <f t="shared" ca="1" si="35"/>
        <v>53662</v>
      </c>
      <c r="E333" s="3">
        <f t="shared" si="36"/>
        <v>55919.001740459418</v>
      </c>
      <c r="F333" s="24">
        <f t="shared" si="37"/>
        <v>1315.4045852358854</v>
      </c>
      <c r="G333" s="24">
        <f t="shared" si="38"/>
        <v>0</v>
      </c>
      <c r="H333" s="3">
        <f t="shared" si="39"/>
        <v>139.79750435114855</v>
      </c>
      <c r="I333" s="25">
        <f t="shared" si="40"/>
        <v>1175.6070808847369</v>
      </c>
      <c r="J333" s="3">
        <f t="shared" si="41"/>
        <v>54743.394659574682</v>
      </c>
      <c r="K333" s="2">
        <f t="shared" ca="1" si="42"/>
        <v>61</v>
      </c>
    </row>
    <row r="334" spans="3:11" x14ac:dyDescent="0.3">
      <c r="C334" s="6">
        <v>317</v>
      </c>
      <c r="D334" s="22">
        <f t="shared" ca="1" si="35"/>
        <v>53693</v>
      </c>
      <c r="E334" s="3">
        <f t="shared" si="36"/>
        <v>54743.394659574682</v>
      </c>
      <c r="F334" s="24">
        <f t="shared" si="37"/>
        <v>1315.4045852358854</v>
      </c>
      <c r="G334" s="24">
        <f t="shared" si="38"/>
        <v>0</v>
      </c>
      <c r="H334" s="3">
        <f t="shared" si="39"/>
        <v>136.85848664893672</v>
      </c>
      <c r="I334" s="25">
        <f t="shared" si="40"/>
        <v>1178.5460985869486</v>
      </c>
      <c r="J334" s="3">
        <f t="shared" si="41"/>
        <v>53564.848560987732</v>
      </c>
      <c r="K334" s="2">
        <f t="shared" ca="1" si="42"/>
        <v>61</v>
      </c>
    </row>
    <row r="335" spans="3:11" x14ac:dyDescent="0.3">
      <c r="C335" s="6">
        <v>318</v>
      </c>
      <c r="D335" s="22">
        <f t="shared" ca="1" si="35"/>
        <v>53724</v>
      </c>
      <c r="E335" s="3">
        <f t="shared" si="36"/>
        <v>53564.848560987732</v>
      </c>
      <c r="F335" s="24">
        <f t="shared" si="37"/>
        <v>1315.4045852358854</v>
      </c>
      <c r="G335" s="24">
        <f t="shared" si="38"/>
        <v>0</v>
      </c>
      <c r="H335" s="3">
        <f t="shared" si="39"/>
        <v>133.91212140246932</v>
      </c>
      <c r="I335" s="25">
        <f t="shared" si="40"/>
        <v>1181.492463833416</v>
      </c>
      <c r="J335" s="3">
        <f t="shared" si="41"/>
        <v>52383.356097154319</v>
      </c>
      <c r="K335" s="2">
        <f t="shared" ca="1" si="42"/>
        <v>61</v>
      </c>
    </row>
    <row r="336" spans="3:11" x14ac:dyDescent="0.3">
      <c r="C336" s="6">
        <v>319</v>
      </c>
      <c r="D336" s="22">
        <f t="shared" ca="1" si="35"/>
        <v>53752</v>
      </c>
      <c r="E336" s="3">
        <f t="shared" si="36"/>
        <v>52383.356097154319</v>
      </c>
      <c r="F336" s="24">
        <f t="shared" si="37"/>
        <v>1315.4045852358854</v>
      </c>
      <c r="G336" s="24">
        <f t="shared" si="38"/>
        <v>0</v>
      </c>
      <c r="H336" s="3">
        <f t="shared" si="39"/>
        <v>130.9583902428858</v>
      </c>
      <c r="I336" s="25">
        <f t="shared" si="40"/>
        <v>1184.4461949929996</v>
      </c>
      <c r="J336" s="3">
        <f t="shared" si="41"/>
        <v>51198.909902161322</v>
      </c>
      <c r="K336" s="2">
        <f t="shared" ca="1" si="42"/>
        <v>61</v>
      </c>
    </row>
    <row r="337" spans="3:11" x14ac:dyDescent="0.3">
      <c r="C337" s="6">
        <v>320</v>
      </c>
      <c r="D337" s="22">
        <f t="shared" ca="1" si="35"/>
        <v>53783</v>
      </c>
      <c r="E337" s="3">
        <f t="shared" si="36"/>
        <v>51198.909902161322</v>
      </c>
      <c r="F337" s="24">
        <f t="shared" si="37"/>
        <v>1315.4045852358854</v>
      </c>
      <c r="G337" s="24">
        <f t="shared" si="38"/>
        <v>0</v>
      </c>
      <c r="H337" s="3">
        <f t="shared" si="39"/>
        <v>127.99727475540331</v>
      </c>
      <c r="I337" s="25">
        <f t="shared" si="40"/>
        <v>1187.407310480482</v>
      </c>
      <c r="J337" s="3">
        <f t="shared" si="41"/>
        <v>50011.502591680837</v>
      </c>
      <c r="K337" s="2">
        <f t="shared" ca="1" si="42"/>
        <v>61</v>
      </c>
    </row>
    <row r="338" spans="3:11" x14ac:dyDescent="0.3">
      <c r="C338" s="6">
        <v>321</v>
      </c>
      <c r="D338" s="22">
        <f t="shared" ca="1" si="35"/>
        <v>53813</v>
      </c>
      <c r="E338" s="3">
        <f t="shared" si="36"/>
        <v>50011.502591680837</v>
      </c>
      <c r="F338" s="24">
        <f t="shared" si="37"/>
        <v>1315.4045852358854</v>
      </c>
      <c r="G338" s="24">
        <f t="shared" si="38"/>
        <v>0</v>
      </c>
      <c r="H338" s="3">
        <f t="shared" si="39"/>
        <v>125.0287564792021</v>
      </c>
      <c r="I338" s="25">
        <f t="shared" si="40"/>
        <v>1190.3758287566834</v>
      </c>
      <c r="J338" s="3">
        <f t="shared" si="41"/>
        <v>48821.126762924156</v>
      </c>
      <c r="K338" s="2">
        <f t="shared" ca="1" si="42"/>
        <v>61</v>
      </c>
    </row>
    <row r="339" spans="3:11" x14ac:dyDescent="0.3">
      <c r="C339" s="6">
        <v>322</v>
      </c>
      <c r="D339" s="22">
        <f t="shared" ref="D339:D377" ca="1" si="43">EOMONTH(D338,0)+1</f>
        <v>53844</v>
      </c>
      <c r="E339" s="3">
        <f t="shared" ref="E339:E377" si="44">J338</f>
        <v>48821.126762924156</v>
      </c>
      <c r="F339" s="24">
        <f t="shared" ref="F339:F377" si="45">IF(E339&gt;$B$12,$B$12,(E339+(E339*(($B$10/12)))))</f>
        <v>1315.4045852358854</v>
      </c>
      <c r="G339" s="24">
        <f t="shared" ref="G339:G377" si="46">IF(E339&gt;$B$12,$B$14,0)</f>
        <v>0</v>
      </c>
      <c r="H339" s="3">
        <f t="shared" ref="H339:H377" si="47">(E339*($B$10/12))</f>
        <v>122.05281690731039</v>
      </c>
      <c r="I339" s="25">
        <f t="shared" ref="I339:I377" si="48">(F339-H339)+G339</f>
        <v>1193.351768328575</v>
      </c>
      <c r="J339" s="3">
        <f t="shared" ref="J339:J377" si="49">E339-I339</f>
        <v>47627.77499459558</v>
      </c>
      <c r="K339" s="2">
        <f t="shared" ref="K339:K377" ca="1" si="50">ROUNDDOWN(((D339-$B$7)/365.25),0)</f>
        <v>62</v>
      </c>
    </row>
    <row r="340" spans="3:11" x14ac:dyDescent="0.3">
      <c r="C340" s="6">
        <v>323</v>
      </c>
      <c r="D340" s="22">
        <f t="shared" ca="1" si="43"/>
        <v>53874</v>
      </c>
      <c r="E340" s="3">
        <f t="shared" si="44"/>
        <v>47627.77499459558</v>
      </c>
      <c r="F340" s="24">
        <f t="shared" si="45"/>
        <v>1315.4045852358854</v>
      </c>
      <c r="G340" s="24">
        <f t="shared" si="46"/>
        <v>0</v>
      </c>
      <c r="H340" s="3">
        <f t="shared" si="47"/>
        <v>119.06943748648895</v>
      </c>
      <c r="I340" s="25">
        <f t="shared" si="48"/>
        <v>1196.3351477493964</v>
      </c>
      <c r="J340" s="3">
        <f t="shared" si="49"/>
        <v>46431.43984684618</v>
      </c>
      <c r="K340" s="2">
        <f t="shared" ca="1" si="50"/>
        <v>62</v>
      </c>
    </row>
    <row r="341" spans="3:11" x14ac:dyDescent="0.3">
      <c r="C341" s="6">
        <v>324</v>
      </c>
      <c r="D341" s="22">
        <f t="shared" ca="1" si="43"/>
        <v>53905</v>
      </c>
      <c r="E341" s="3">
        <f t="shared" si="44"/>
        <v>46431.43984684618</v>
      </c>
      <c r="F341" s="24">
        <f t="shared" si="45"/>
        <v>1315.4045852358854</v>
      </c>
      <c r="G341" s="24">
        <f t="shared" si="46"/>
        <v>0</v>
      </c>
      <c r="H341" s="3">
        <f t="shared" si="47"/>
        <v>116.07859961711546</v>
      </c>
      <c r="I341" s="25">
        <f t="shared" si="48"/>
        <v>1199.3259856187699</v>
      </c>
      <c r="J341" s="3">
        <f t="shared" si="49"/>
        <v>45232.113861227408</v>
      </c>
      <c r="K341" s="2">
        <f t="shared" ca="1" si="50"/>
        <v>62</v>
      </c>
    </row>
    <row r="342" spans="3:11" x14ac:dyDescent="0.3">
      <c r="C342" s="6">
        <v>325</v>
      </c>
      <c r="D342" s="22">
        <f t="shared" ca="1" si="43"/>
        <v>53936</v>
      </c>
      <c r="E342" s="3">
        <f t="shared" si="44"/>
        <v>45232.113861227408</v>
      </c>
      <c r="F342" s="24">
        <f t="shared" si="45"/>
        <v>1315.4045852358854</v>
      </c>
      <c r="G342" s="24">
        <f t="shared" si="46"/>
        <v>0</v>
      </c>
      <c r="H342" s="3">
        <f t="shared" si="47"/>
        <v>113.08028465306852</v>
      </c>
      <c r="I342" s="25">
        <f t="shared" si="48"/>
        <v>1202.3243005828169</v>
      </c>
      <c r="J342" s="3">
        <f t="shared" si="49"/>
        <v>44029.789560644589</v>
      </c>
      <c r="K342" s="2">
        <f t="shared" ca="1" si="50"/>
        <v>62</v>
      </c>
    </row>
    <row r="343" spans="3:11" x14ac:dyDescent="0.3">
      <c r="C343" s="6">
        <v>326</v>
      </c>
      <c r="D343" s="22">
        <f t="shared" ca="1" si="43"/>
        <v>53966</v>
      </c>
      <c r="E343" s="3">
        <f t="shared" si="44"/>
        <v>44029.789560644589</v>
      </c>
      <c r="F343" s="24">
        <f t="shared" si="45"/>
        <v>1315.4045852358854</v>
      </c>
      <c r="G343" s="24">
        <f t="shared" si="46"/>
        <v>0</v>
      </c>
      <c r="H343" s="3">
        <f t="shared" si="47"/>
        <v>110.07447390161147</v>
      </c>
      <c r="I343" s="25">
        <f t="shared" si="48"/>
        <v>1205.3301113342739</v>
      </c>
      <c r="J343" s="3">
        <f t="shared" si="49"/>
        <v>42824.459449310314</v>
      </c>
      <c r="K343" s="2">
        <f t="shared" ca="1" si="50"/>
        <v>62</v>
      </c>
    </row>
    <row r="344" spans="3:11" x14ac:dyDescent="0.3">
      <c r="C344" s="6">
        <v>327</v>
      </c>
      <c r="D344" s="22">
        <f t="shared" ca="1" si="43"/>
        <v>53997</v>
      </c>
      <c r="E344" s="3">
        <f t="shared" si="44"/>
        <v>42824.459449310314</v>
      </c>
      <c r="F344" s="24">
        <f t="shared" si="45"/>
        <v>1315.4045852358854</v>
      </c>
      <c r="G344" s="24">
        <f t="shared" si="46"/>
        <v>0</v>
      </c>
      <c r="H344" s="3">
        <f t="shared" si="47"/>
        <v>107.06114862327578</v>
      </c>
      <c r="I344" s="25">
        <f t="shared" si="48"/>
        <v>1208.3434366126096</v>
      </c>
      <c r="J344" s="3">
        <f t="shared" si="49"/>
        <v>41616.116012697705</v>
      </c>
      <c r="K344" s="2">
        <f t="shared" ca="1" si="50"/>
        <v>62</v>
      </c>
    </row>
    <row r="345" spans="3:11" x14ac:dyDescent="0.3">
      <c r="C345" s="6">
        <v>328</v>
      </c>
      <c r="D345" s="22">
        <f t="shared" ca="1" si="43"/>
        <v>54027</v>
      </c>
      <c r="E345" s="3">
        <f t="shared" si="44"/>
        <v>41616.116012697705</v>
      </c>
      <c r="F345" s="24">
        <f t="shared" si="45"/>
        <v>1315.4045852358854</v>
      </c>
      <c r="G345" s="24">
        <f t="shared" si="46"/>
        <v>0</v>
      </c>
      <c r="H345" s="3">
        <f t="shared" si="47"/>
        <v>104.04029003174426</v>
      </c>
      <c r="I345" s="25">
        <f t="shared" si="48"/>
        <v>1211.3642952041412</v>
      </c>
      <c r="J345" s="3">
        <f t="shared" si="49"/>
        <v>40404.751717493564</v>
      </c>
      <c r="K345" s="2">
        <f t="shared" ca="1" si="50"/>
        <v>62</v>
      </c>
    </row>
    <row r="346" spans="3:11" x14ac:dyDescent="0.3">
      <c r="C346" s="6">
        <v>329</v>
      </c>
      <c r="D346" s="22">
        <f t="shared" ca="1" si="43"/>
        <v>54058</v>
      </c>
      <c r="E346" s="3">
        <f t="shared" si="44"/>
        <v>40404.751717493564</v>
      </c>
      <c r="F346" s="24">
        <f t="shared" si="45"/>
        <v>1315.4045852358854</v>
      </c>
      <c r="G346" s="24">
        <f t="shared" si="46"/>
        <v>0</v>
      </c>
      <c r="H346" s="3">
        <f t="shared" si="47"/>
        <v>101.01187929373391</v>
      </c>
      <c r="I346" s="25">
        <f t="shared" si="48"/>
        <v>1214.3927059421515</v>
      </c>
      <c r="J346" s="3">
        <f t="shared" si="49"/>
        <v>39190.359011551409</v>
      </c>
      <c r="K346" s="2">
        <f t="shared" ca="1" si="50"/>
        <v>62</v>
      </c>
    </row>
    <row r="347" spans="3:11" x14ac:dyDescent="0.3">
      <c r="C347" s="6">
        <v>330</v>
      </c>
      <c r="D347" s="22">
        <f t="shared" ca="1" si="43"/>
        <v>54089</v>
      </c>
      <c r="E347" s="3">
        <f t="shared" si="44"/>
        <v>39190.359011551409</v>
      </c>
      <c r="F347" s="24">
        <f t="shared" si="45"/>
        <v>1315.4045852358854</v>
      </c>
      <c r="G347" s="24">
        <f t="shared" si="46"/>
        <v>0</v>
      </c>
      <c r="H347" s="3">
        <f t="shared" si="47"/>
        <v>97.975897528878519</v>
      </c>
      <c r="I347" s="25">
        <f t="shared" si="48"/>
        <v>1217.4286877070069</v>
      </c>
      <c r="J347" s="3">
        <f t="shared" si="49"/>
        <v>37972.930323844404</v>
      </c>
      <c r="K347" s="2">
        <f t="shared" ca="1" si="50"/>
        <v>62</v>
      </c>
    </row>
    <row r="348" spans="3:11" x14ac:dyDescent="0.3">
      <c r="C348" s="6">
        <v>331</v>
      </c>
      <c r="D348" s="22">
        <f t="shared" ca="1" si="43"/>
        <v>54118</v>
      </c>
      <c r="E348" s="3">
        <f t="shared" si="44"/>
        <v>37972.930323844404</v>
      </c>
      <c r="F348" s="24">
        <f t="shared" si="45"/>
        <v>1315.4045852358854</v>
      </c>
      <c r="G348" s="24">
        <f t="shared" si="46"/>
        <v>0</v>
      </c>
      <c r="H348" s="3">
        <f t="shared" si="47"/>
        <v>94.932325809611015</v>
      </c>
      <c r="I348" s="25">
        <f t="shared" si="48"/>
        <v>1220.4722594262744</v>
      </c>
      <c r="J348" s="3">
        <f t="shared" si="49"/>
        <v>36752.458064418133</v>
      </c>
      <c r="K348" s="2">
        <f t="shared" ca="1" si="50"/>
        <v>62</v>
      </c>
    </row>
    <row r="349" spans="3:11" x14ac:dyDescent="0.3">
      <c r="C349" s="6">
        <v>332</v>
      </c>
      <c r="D349" s="22">
        <f t="shared" ca="1" si="43"/>
        <v>54149</v>
      </c>
      <c r="E349" s="3">
        <f t="shared" si="44"/>
        <v>36752.458064418133</v>
      </c>
      <c r="F349" s="24">
        <f t="shared" si="45"/>
        <v>1315.4045852358854</v>
      </c>
      <c r="G349" s="24">
        <f t="shared" si="46"/>
        <v>0</v>
      </c>
      <c r="H349" s="3">
        <f t="shared" si="47"/>
        <v>91.881145161045339</v>
      </c>
      <c r="I349" s="25">
        <f t="shared" si="48"/>
        <v>1223.52344007484</v>
      </c>
      <c r="J349" s="3">
        <f t="shared" si="49"/>
        <v>35528.934624343296</v>
      </c>
      <c r="K349" s="2">
        <f t="shared" ca="1" si="50"/>
        <v>62</v>
      </c>
    </row>
    <row r="350" spans="3:11" x14ac:dyDescent="0.3">
      <c r="C350" s="6">
        <v>333</v>
      </c>
      <c r="D350" s="22">
        <f t="shared" ca="1" si="43"/>
        <v>54179</v>
      </c>
      <c r="E350" s="3">
        <f t="shared" si="44"/>
        <v>35528.934624343296</v>
      </c>
      <c r="F350" s="24">
        <f t="shared" si="45"/>
        <v>1315.4045852358854</v>
      </c>
      <c r="G350" s="24">
        <f t="shared" si="46"/>
        <v>0</v>
      </c>
      <c r="H350" s="3">
        <f t="shared" si="47"/>
        <v>88.822336560858247</v>
      </c>
      <c r="I350" s="25">
        <f t="shared" si="48"/>
        <v>1226.5822486750271</v>
      </c>
      <c r="J350" s="3">
        <f t="shared" si="49"/>
        <v>34302.35237566827</v>
      </c>
      <c r="K350" s="2">
        <f t="shared" ca="1" si="50"/>
        <v>63</v>
      </c>
    </row>
    <row r="351" spans="3:11" x14ac:dyDescent="0.3">
      <c r="C351" s="6">
        <v>334</v>
      </c>
      <c r="D351" s="22">
        <f t="shared" ca="1" si="43"/>
        <v>54210</v>
      </c>
      <c r="E351" s="3">
        <f t="shared" si="44"/>
        <v>34302.35237566827</v>
      </c>
      <c r="F351" s="24">
        <f t="shared" si="45"/>
        <v>1315.4045852358854</v>
      </c>
      <c r="G351" s="24">
        <f t="shared" si="46"/>
        <v>0</v>
      </c>
      <c r="H351" s="3">
        <f t="shared" si="47"/>
        <v>85.75588093917068</v>
      </c>
      <c r="I351" s="25">
        <f t="shared" si="48"/>
        <v>1229.6487042967146</v>
      </c>
      <c r="J351" s="3">
        <f t="shared" si="49"/>
        <v>33072.703671371557</v>
      </c>
      <c r="K351" s="2">
        <f t="shared" ca="1" si="50"/>
        <v>63</v>
      </c>
    </row>
    <row r="352" spans="3:11" x14ac:dyDescent="0.3">
      <c r="C352" s="6">
        <v>335</v>
      </c>
      <c r="D352" s="22">
        <f t="shared" ca="1" si="43"/>
        <v>54240</v>
      </c>
      <c r="E352" s="3">
        <f t="shared" si="44"/>
        <v>33072.703671371557</v>
      </c>
      <c r="F352" s="24">
        <f t="shared" si="45"/>
        <v>1315.4045852358854</v>
      </c>
      <c r="G352" s="24">
        <f t="shared" si="46"/>
        <v>0</v>
      </c>
      <c r="H352" s="3">
        <f t="shared" si="47"/>
        <v>82.681759178428891</v>
      </c>
      <c r="I352" s="25">
        <f t="shared" si="48"/>
        <v>1232.7228260574566</v>
      </c>
      <c r="J352" s="3">
        <f t="shared" si="49"/>
        <v>31839.980845314101</v>
      </c>
      <c r="K352" s="2">
        <f t="shared" ca="1" si="50"/>
        <v>63</v>
      </c>
    </row>
    <row r="353" spans="3:11" x14ac:dyDescent="0.3">
      <c r="C353" s="6">
        <v>336</v>
      </c>
      <c r="D353" s="22">
        <f t="shared" ca="1" si="43"/>
        <v>54271</v>
      </c>
      <c r="E353" s="3">
        <f t="shared" si="44"/>
        <v>31839.980845314101</v>
      </c>
      <c r="F353" s="24">
        <f t="shared" si="45"/>
        <v>1315.4045852358854</v>
      </c>
      <c r="G353" s="24">
        <f t="shared" si="46"/>
        <v>0</v>
      </c>
      <c r="H353" s="3">
        <f t="shared" si="47"/>
        <v>79.599952113285255</v>
      </c>
      <c r="I353" s="25">
        <f t="shared" si="48"/>
        <v>1235.8046331226001</v>
      </c>
      <c r="J353" s="3">
        <f t="shared" si="49"/>
        <v>30604.176212191502</v>
      </c>
      <c r="K353" s="2">
        <f t="shared" ca="1" si="50"/>
        <v>63</v>
      </c>
    </row>
    <row r="354" spans="3:11" x14ac:dyDescent="0.3">
      <c r="C354" s="6">
        <v>337</v>
      </c>
      <c r="D354" s="22">
        <f t="shared" ca="1" si="43"/>
        <v>54302</v>
      </c>
      <c r="E354" s="3">
        <f t="shared" si="44"/>
        <v>30604.176212191502</v>
      </c>
      <c r="F354" s="24">
        <f t="shared" si="45"/>
        <v>1315.4045852358854</v>
      </c>
      <c r="G354" s="24">
        <f t="shared" si="46"/>
        <v>0</v>
      </c>
      <c r="H354" s="3">
        <f t="shared" si="47"/>
        <v>76.51044053047876</v>
      </c>
      <c r="I354" s="25">
        <f t="shared" si="48"/>
        <v>1238.8941447054067</v>
      </c>
      <c r="J354" s="3">
        <f t="shared" si="49"/>
        <v>29365.282067486096</v>
      </c>
      <c r="K354" s="2">
        <f t="shared" ca="1" si="50"/>
        <v>63</v>
      </c>
    </row>
    <row r="355" spans="3:11" x14ac:dyDescent="0.3">
      <c r="C355" s="6">
        <v>338</v>
      </c>
      <c r="D355" s="22">
        <f t="shared" ca="1" si="43"/>
        <v>54332</v>
      </c>
      <c r="E355" s="3">
        <f t="shared" si="44"/>
        <v>29365.282067486096</v>
      </c>
      <c r="F355" s="24">
        <f t="shared" si="45"/>
        <v>1315.4045852358854</v>
      </c>
      <c r="G355" s="24">
        <f t="shared" si="46"/>
        <v>0</v>
      </c>
      <c r="H355" s="3">
        <f t="shared" si="47"/>
        <v>73.413205168715237</v>
      </c>
      <c r="I355" s="25">
        <f t="shared" si="48"/>
        <v>1241.9913800671702</v>
      </c>
      <c r="J355" s="3">
        <f t="shared" si="49"/>
        <v>28123.290687418925</v>
      </c>
      <c r="K355" s="2">
        <f t="shared" ca="1" si="50"/>
        <v>63</v>
      </c>
    </row>
    <row r="356" spans="3:11" x14ac:dyDescent="0.3">
      <c r="C356" s="6">
        <v>339</v>
      </c>
      <c r="D356" s="22">
        <f t="shared" ca="1" si="43"/>
        <v>54363</v>
      </c>
      <c r="E356" s="3">
        <f t="shared" si="44"/>
        <v>28123.290687418925</v>
      </c>
      <c r="F356" s="24">
        <f t="shared" si="45"/>
        <v>1315.4045852358854</v>
      </c>
      <c r="G356" s="24">
        <f t="shared" si="46"/>
        <v>0</v>
      </c>
      <c r="H356" s="3">
        <f t="shared" si="47"/>
        <v>70.308226718547317</v>
      </c>
      <c r="I356" s="25">
        <f t="shared" si="48"/>
        <v>1245.0963585173381</v>
      </c>
      <c r="J356" s="3">
        <f t="shared" si="49"/>
        <v>26878.194328901587</v>
      </c>
      <c r="K356" s="2">
        <f t="shared" ca="1" si="50"/>
        <v>63</v>
      </c>
    </row>
    <row r="357" spans="3:11" x14ac:dyDescent="0.3">
      <c r="C357" s="6">
        <v>340</v>
      </c>
      <c r="D357" s="22">
        <f t="shared" ca="1" si="43"/>
        <v>54393</v>
      </c>
      <c r="E357" s="3">
        <f t="shared" si="44"/>
        <v>26878.194328901587</v>
      </c>
      <c r="F357" s="24">
        <f t="shared" si="45"/>
        <v>1315.4045852358854</v>
      </c>
      <c r="G357" s="24">
        <f t="shared" si="46"/>
        <v>0</v>
      </c>
      <c r="H357" s="3">
        <f t="shared" si="47"/>
        <v>67.195485822253971</v>
      </c>
      <c r="I357" s="25">
        <f t="shared" si="48"/>
        <v>1248.2090994136315</v>
      </c>
      <c r="J357" s="3">
        <f t="shared" si="49"/>
        <v>25629.985229487957</v>
      </c>
      <c r="K357" s="2">
        <f t="shared" ca="1" si="50"/>
        <v>63</v>
      </c>
    </row>
    <row r="358" spans="3:11" x14ac:dyDescent="0.3">
      <c r="C358" s="6">
        <v>341</v>
      </c>
      <c r="D358" s="22">
        <f t="shared" ca="1" si="43"/>
        <v>54424</v>
      </c>
      <c r="E358" s="3">
        <f t="shared" si="44"/>
        <v>25629.985229487957</v>
      </c>
      <c r="F358" s="24">
        <f t="shared" si="45"/>
        <v>1315.4045852358854</v>
      </c>
      <c r="G358" s="24">
        <f t="shared" si="46"/>
        <v>0</v>
      </c>
      <c r="H358" s="3">
        <f t="shared" si="47"/>
        <v>64.074963073719886</v>
      </c>
      <c r="I358" s="25">
        <f t="shared" si="48"/>
        <v>1251.3296221621656</v>
      </c>
      <c r="J358" s="3">
        <f t="shared" si="49"/>
        <v>24378.655607325793</v>
      </c>
      <c r="K358" s="2">
        <f t="shared" ca="1" si="50"/>
        <v>63</v>
      </c>
    </row>
    <row r="359" spans="3:11" x14ac:dyDescent="0.3">
      <c r="C359" s="6">
        <v>342</v>
      </c>
      <c r="D359" s="22">
        <f t="shared" ca="1" si="43"/>
        <v>54455</v>
      </c>
      <c r="E359" s="3">
        <f t="shared" si="44"/>
        <v>24378.655607325793</v>
      </c>
      <c r="F359" s="24">
        <f t="shared" si="45"/>
        <v>1315.4045852358854</v>
      </c>
      <c r="G359" s="24">
        <f t="shared" si="46"/>
        <v>0</v>
      </c>
      <c r="H359" s="3">
        <f t="shared" si="47"/>
        <v>60.946639018314485</v>
      </c>
      <c r="I359" s="25">
        <f t="shared" si="48"/>
        <v>1254.4579462175709</v>
      </c>
      <c r="J359" s="3">
        <f t="shared" si="49"/>
        <v>23124.197661108221</v>
      </c>
      <c r="K359" s="2">
        <f t="shared" ca="1" si="50"/>
        <v>63</v>
      </c>
    </row>
    <row r="360" spans="3:11" x14ac:dyDescent="0.3">
      <c r="C360" s="6">
        <v>343</v>
      </c>
      <c r="D360" s="22">
        <f t="shared" ca="1" si="43"/>
        <v>54483</v>
      </c>
      <c r="E360" s="3">
        <f t="shared" si="44"/>
        <v>23124.197661108221</v>
      </c>
      <c r="F360" s="24">
        <f t="shared" si="45"/>
        <v>1315.4045852358854</v>
      </c>
      <c r="G360" s="24">
        <f t="shared" si="46"/>
        <v>0</v>
      </c>
      <c r="H360" s="3">
        <f t="shared" si="47"/>
        <v>57.810494152770552</v>
      </c>
      <c r="I360" s="25">
        <f t="shared" si="48"/>
        <v>1257.5940910831148</v>
      </c>
      <c r="J360" s="3">
        <f t="shared" si="49"/>
        <v>21866.603570025105</v>
      </c>
      <c r="K360" s="2">
        <f t="shared" ca="1" si="50"/>
        <v>63</v>
      </c>
    </row>
    <row r="361" spans="3:11" x14ac:dyDescent="0.3">
      <c r="C361" s="6">
        <v>344</v>
      </c>
      <c r="D361" s="22">
        <f t="shared" ca="1" si="43"/>
        <v>54514</v>
      </c>
      <c r="E361" s="3">
        <f t="shared" si="44"/>
        <v>21866.603570025105</v>
      </c>
      <c r="F361" s="24">
        <f t="shared" si="45"/>
        <v>1315.4045852358854</v>
      </c>
      <c r="G361" s="24">
        <f t="shared" si="46"/>
        <v>0</v>
      </c>
      <c r="H361" s="3">
        <f t="shared" si="47"/>
        <v>54.666508925062764</v>
      </c>
      <c r="I361" s="25">
        <f t="shared" si="48"/>
        <v>1260.7380763108226</v>
      </c>
      <c r="J361" s="3">
        <f t="shared" si="49"/>
        <v>20605.865493714282</v>
      </c>
      <c r="K361" s="2">
        <f t="shared" ca="1" si="50"/>
        <v>63</v>
      </c>
    </row>
    <row r="362" spans="3:11" x14ac:dyDescent="0.3">
      <c r="C362" s="6">
        <v>345</v>
      </c>
      <c r="D362" s="22">
        <f t="shared" ca="1" si="43"/>
        <v>54544</v>
      </c>
      <c r="E362" s="3">
        <f t="shared" si="44"/>
        <v>20605.865493714282</v>
      </c>
      <c r="F362" s="24">
        <f t="shared" si="45"/>
        <v>1315.4045852358854</v>
      </c>
      <c r="G362" s="24">
        <f t="shared" si="46"/>
        <v>0</v>
      </c>
      <c r="H362" s="3">
        <f t="shared" si="47"/>
        <v>51.514663734285705</v>
      </c>
      <c r="I362" s="25">
        <f t="shared" si="48"/>
        <v>1263.8899215015997</v>
      </c>
      <c r="J362" s="3">
        <f t="shared" si="49"/>
        <v>19341.975572212683</v>
      </c>
      <c r="K362" s="2">
        <f t="shared" ca="1" si="50"/>
        <v>64</v>
      </c>
    </row>
    <row r="363" spans="3:11" x14ac:dyDescent="0.3">
      <c r="C363" s="6">
        <v>346</v>
      </c>
      <c r="D363" s="22">
        <f t="shared" ca="1" si="43"/>
        <v>54575</v>
      </c>
      <c r="E363" s="3">
        <f t="shared" si="44"/>
        <v>19341.975572212683</v>
      </c>
      <c r="F363" s="24">
        <f t="shared" si="45"/>
        <v>1315.4045852358854</v>
      </c>
      <c r="G363" s="24">
        <f t="shared" si="46"/>
        <v>0</v>
      </c>
      <c r="H363" s="3">
        <f t="shared" si="47"/>
        <v>48.354938930531709</v>
      </c>
      <c r="I363" s="25">
        <f t="shared" si="48"/>
        <v>1267.0496463053537</v>
      </c>
      <c r="J363" s="3">
        <f t="shared" si="49"/>
        <v>18074.92592590733</v>
      </c>
      <c r="K363" s="2">
        <f t="shared" ca="1" si="50"/>
        <v>64</v>
      </c>
    </row>
    <row r="364" spans="3:11" x14ac:dyDescent="0.3">
      <c r="C364" s="6">
        <v>347</v>
      </c>
      <c r="D364" s="22">
        <f t="shared" ca="1" si="43"/>
        <v>54605</v>
      </c>
      <c r="E364" s="3">
        <f t="shared" si="44"/>
        <v>18074.92592590733</v>
      </c>
      <c r="F364" s="24">
        <f t="shared" si="45"/>
        <v>1315.4045852358854</v>
      </c>
      <c r="G364" s="24">
        <f t="shared" si="46"/>
        <v>0</v>
      </c>
      <c r="H364" s="3">
        <f t="shared" si="47"/>
        <v>45.187314814768328</v>
      </c>
      <c r="I364" s="25">
        <f t="shared" si="48"/>
        <v>1270.2172704211171</v>
      </c>
      <c r="J364" s="3">
        <f t="shared" si="49"/>
        <v>16804.708655486211</v>
      </c>
      <c r="K364" s="2">
        <f t="shared" ca="1" si="50"/>
        <v>64</v>
      </c>
    </row>
    <row r="365" spans="3:11" x14ac:dyDescent="0.3">
      <c r="C365" s="6">
        <v>348</v>
      </c>
      <c r="D365" s="22">
        <f t="shared" ca="1" si="43"/>
        <v>54636</v>
      </c>
      <c r="E365" s="3">
        <f t="shared" si="44"/>
        <v>16804.708655486211</v>
      </c>
      <c r="F365" s="24">
        <f t="shared" si="45"/>
        <v>1315.4045852358854</v>
      </c>
      <c r="G365" s="24">
        <f t="shared" si="46"/>
        <v>0</v>
      </c>
      <c r="H365" s="3">
        <f t="shared" si="47"/>
        <v>42.01177163871553</v>
      </c>
      <c r="I365" s="25">
        <f t="shared" si="48"/>
        <v>1273.3928135971698</v>
      </c>
      <c r="J365" s="3">
        <f t="shared" si="49"/>
        <v>15531.315841889042</v>
      </c>
      <c r="K365" s="2">
        <f t="shared" ca="1" si="50"/>
        <v>64</v>
      </c>
    </row>
    <row r="366" spans="3:11" x14ac:dyDescent="0.3">
      <c r="C366" s="6">
        <v>349</v>
      </c>
      <c r="D366" s="22">
        <f t="shared" ca="1" si="43"/>
        <v>54667</v>
      </c>
      <c r="E366" s="3">
        <f t="shared" si="44"/>
        <v>15531.315841889042</v>
      </c>
      <c r="F366" s="24">
        <f t="shared" si="45"/>
        <v>1315.4045852358854</v>
      </c>
      <c r="G366" s="24">
        <f t="shared" si="46"/>
        <v>0</v>
      </c>
      <c r="H366" s="3">
        <f t="shared" si="47"/>
        <v>38.828289604722606</v>
      </c>
      <c r="I366" s="25">
        <f t="shared" si="48"/>
        <v>1276.5762956311628</v>
      </c>
      <c r="J366" s="3">
        <f t="shared" si="49"/>
        <v>14254.739546257879</v>
      </c>
      <c r="K366" s="2">
        <f t="shared" ca="1" si="50"/>
        <v>64</v>
      </c>
    </row>
    <row r="367" spans="3:11" x14ac:dyDescent="0.3">
      <c r="C367" s="6">
        <v>350</v>
      </c>
      <c r="D367" s="22">
        <f t="shared" ca="1" si="43"/>
        <v>54697</v>
      </c>
      <c r="E367" s="3">
        <f t="shared" si="44"/>
        <v>14254.739546257879</v>
      </c>
      <c r="F367" s="24">
        <f t="shared" si="45"/>
        <v>1315.4045852358854</v>
      </c>
      <c r="G367" s="24">
        <f t="shared" si="46"/>
        <v>0</v>
      </c>
      <c r="H367" s="3">
        <f t="shared" si="47"/>
        <v>35.636848865644701</v>
      </c>
      <c r="I367" s="25">
        <f t="shared" si="48"/>
        <v>1279.7677363702408</v>
      </c>
      <c r="J367" s="3">
        <f t="shared" si="49"/>
        <v>12974.971809887638</v>
      </c>
      <c r="K367" s="2">
        <f t="shared" ca="1" si="50"/>
        <v>64</v>
      </c>
    </row>
    <row r="368" spans="3:11" x14ac:dyDescent="0.3">
      <c r="C368" s="6">
        <v>351</v>
      </c>
      <c r="D368" s="22">
        <f t="shared" ca="1" si="43"/>
        <v>54728</v>
      </c>
      <c r="E368" s="3">
        <f t="shared" si="44"/>
        <v>12974.971809887638</v>
      </c>
      <c r="F368" s="24">
        <f t="shared" si="45"/>
        <v>1315.4045852358854</v>
      </c>
      <c r="G368" s="24">
        <f t="shared" si="46"/>
        <v>0</v>
      </c>
      <c r="H368" s="3">
        <f t="shared" si="47"/>
        <v>32.437429524719093</v>
      </c>
      <c r="I368" s="25">
        <f t="shared" si="48"/>
        <v>1282.9671557111662</v>
      </c>
      <c r="J368" s="3">
        <f t="shared" si="49"/>
        <v>11692.004654176471</v>
      </c>
      <c r="K368" s="2">
        <f t="shared" ca="1" si="50"/>
        <v>64</v>
      </c>
    </row>
    <row r="369" spans="2:11" x14ac:dyDescent="0.3">
      <c r="C369" s="6">
        <v>352</v>
      </c>
      <c r="D369" s="22">
        <f t="shared" ca="1" si="43"/>
        <v>54758</v>
      </c>
      <c r="E369" s="3">
        <f t="shared" si="44"/>
        <v>11692.004654176471</v>
      </c>
      <c r="F369" s="24">
        <f t="shared" si="45"/>
        <v>1315.4045852358854</v>
      </c>
      <c r="G369" s="24">
        <f t="shared" si="46"/>
        <v>0</v>
      </c>
      <c r="H369" s="3">
        <f t="shared" si="47"/>
        <v>29.23001163544118</v>
      </c>
      <c r="I369" s="25">
        <f t="shared" si="48"/>
        <v>1286.1745736004443</v>
      </c>
      <c r="J369" s="3">
        <f t="shared" si="49"/>
        <v>10405.830080576026</v>
      </c>
      <c r="K369" s="2">
        <f t="shared" ca="1" si="50"/>
        <v>64</v>
      </c>
    </row>
    <row r="370" spans="2:11" x14ac:dyDescent="0.3">
      <c r="C370" s="6">
        <v>353</v>
      </c>
      <c r="D370" s="22">
        <f t="shared" ca="1" si="43"/>
        <v>54789</v>
      </c>
      <c r="E370" s="3">
        <f t="shared" si="44"/>
        <v>10405.830080576026</v>
      </c>
      <c r="F370" s="24">
        <f t="shared" si="45"/>
        <v>1315.4045852358854</v>
      </c>
      <c r="G370" s="24">
        <f t="shared" si="46"/>
        <v>0</v>
      </c>
      <c r="H370" s="3">
        <f t="shared" si="47"/>
        <v>26.014575201440067</v>
      </c>
      <c r="I370" s="25">
        <f t="shared" si="48"/>
        <v>1289.3900100344454</v>
      </c>
      <c r="J370" s="3">
        <f t="shared" si="49"/>
        <v>9116.440070541581</v>
      </c>
      <c r="K370" s="2">
        <f t="shared" ca="1" si="50"/>
        <v>64</v>
      </c>
    </row>
    <row r="371" spans="2:11" x14ac:dyDescent="0.3">
      <c r="C371" s="6">
        <v>354</v>
      </c>
      <c r="D371" s="22">
        <f t="shared" ca="1" si="43"/>
        <v>54820</v>
      </c>
      <c r="E371" s="3">
        <f t="shared" si="44"/>
        <v>9116.440070541581</v>
      </c>
      <c r="F371" s="24">
        <f t="shared" si="45"/>
        <v>1315.4045852358854</v>
      </c>
      <c r="G371" s="24">
        <f t="shared" si="46"/>
        <v>0</v>
      </c>
      <c r="H371" s="3">
        <f t="shared" si="47"/>
        <v>22.791100176353954</v>
      </c>
      <c r="I371" s="25">
        <f t="shared" si="48"/>
        <v>1292.6134850595315</v>
      </c>
      <c r="J371" s="3">
        <f t="shared" si="49"/>
        <v>7823.8265854820493</v>
      </c>
      <c r="K371" s="2">
        <f t="shared" ca="1" si="50"/>
        <v>64</v>
      </c>
    </row>
    <row r="372" spans="2:11" x14ac:dyDescent="0.3">
      <c r="B372" s="19"/>
      <c r="C372" s="6">
        <v>355</v>
      </c>
      <c r="D372" s="22">
        <f t="shared" ca="1" si="43"/>
        <v>54848</v>
      </c>
      <c r="E372" s="3">
        <f t="shared" si="44"/>
        <v>7823.8265854820493</v>
      </c>
      <c r="F372" s="24">
        <f t="shared" si="45"/>
        <v>1315.4045852358854</v>
      </c>
      <c r="G372" s="24">
        <f t="shared" si="46"/>
        <v>0</v>
      </c>
      <c r="H372" s="3">
        <f t="shared" si="47"/>
        <v>19.559566463705124</v>
      </c>
      <c r="I372" s="25">
        <f t="shared" si="48"/>
        <v>1295.8450187721803</v>
      </c>
      <c r="J372" s="3">
        <f t="shared" si="49"/>
        <v>6527.9815667098692</v>
      </c>
      <c r="K372" s="2">
        <f t="shared" ca="1" si="50"/>
        <v>64</v>
      </c>
    </row>
    <row r="373" spans="2:11" x14ac:dyDescent="0.3">
      <c r="B373" s="19"/>
      <c r="C373" s="6">
        <v>356</v>
      </c>
      <c r="D373" s="22">
        <f t="shared" ca="1" si="43"/>
        <v>54879</v>
      </c>
      <c r="E373" s="3">
        <f t="shared" si="44"/>
        <v>6527.9815667098692</v>
      </c>
      <c r="F373" s="24">
        <f t="shared" si="45"/>
        <v>1315.4045852358854</v>
      </c>
      <c r="G373" s="24">
        <f t="shared" si="46"/>
        <v>0</v>
      </c>
      <c r="H373" s="3">
        <f t="shared" si="47"/>
        <v>16.319953916774672</v>
      </c>
      <c r="I373" s="25">
        <f t="shared" si="48"/>
        <v>1299.0846313191107</v>
      </c>
      <c r="J373" s="3">
        <f t="shared" si="49"/>
        <v>5228.8969353907587</v>
      </c>
      <c r="K373" s="2">
        <f t="shared" ca="1" si="50"/>
        <v>64</v>
      </c>
    </row>
    <row r="374" spans="2:11" x14ac:dyDescent="0.3">
      <c r="B374" s="30"/>
      <c r="C374" s="6">
        <v>357</v>
      </c>
      <c r="D374" s="22">
        <f t="shared" ca="1" si="43"/>
        <v>54909</v>
      </c>
      <c r="E374" s="3">
        <f t="shared" si="44"/>
        <v>5228.8969353907587</v>
      </c>
      <c r="F374" s="24">
        <f t="shared" si="45"/>
        <v>1315.4045852358854</v>
      </c>
      <c r="G374" s="24">
        <f t="shared" si="46"/>
        <v>0</v>
      </c>
      <c r="H374" s="3">
        <f t="shared" si="47"/>
        <v>13.072242338476897</v>
      </c>
      <c r="I374" s="25">
        <f t="shared" si="48"/>
        <v>1302.3323428974086</v>
      </c>
      <c r="J374" s="3">
        <f t="shared" si="49"/>
        <v>3926.5645924933501</v>
      </c>
      <c r="K374" s="2">
        <f t="shared" ca="1" si="50"/>
        <v>64</v>
      </c>
    </row>
    <row r="375" spans="2:11" x14ac:dyDescent="0.3">
      <c r="C375" s="6">
        <v>358</v>
      </c>
      <c r="D375" s="22">
        <f t="shared" ca="1" si="43"/>
        <v>54940</v>
      </c>
      <c r="E375" s="3">
        <f t="shared" si="44"/>
        <v>3926.5645924933501</v>
      </c>
      <c r="F375" s="24">
        <f t="shared" si="45"/>
        <v>1315.4045852358854</v>
      </c>
      <c r="G375" s="24">
        <f t="shared" si="46"/>
        <v>0</v>
      </c>
      <c r="H375" s="3">
        <f t="shared" si="47"/>
        <v>9.8164114812333754</v>
      </c>
      <c r="I375" s="25">
        <f t="shared" si="48"/>
        <v>1305.588173754652</v>
      </c>
      <c r="J375" s="3">
        <f t="shared" si="49"/>
        <v>2620.9764187386982</v>
      </c>
      <c r="K375" s="2">
        <f t="shared" ca="1" si="50"/>
        <v>65</v>
      </c>
    </row>
    <row r="376" spans="2:11" x14ac:dyDescent="0.3">
      <c r="C376" s="6">
        <v>359</v>
      </c>
      <c r="D376" s="22">
        <f t="shared" ca="1" si="43"/>
        <v>54970</v>
      </c>
      <c r="E376" s="3">
        <f t="shared" si="44"/>
        <v>2620.9764187386982</v>
      </c>
      <c r="F376" s="24">
        <f t="shared" si="45"/>
        <v>1315.4045852358854</v>
      </c>
      <c r="G376" s="24">
        <f t="shared" si="46"/>
        <v>0</v>
      </c>
      <c r="H376" s="3">
        <f t="shared" si="47"/>
        <v>6.5524410468467451</v>
      </c>
      <c r="I376" s="25">
        <f t="shared" si="48"/>
        <v>1308.8521441890387</v>
      </c>
      <c r="J376" s="3">
        <f t="shared" si="49"/>
        <v>1312.1242745496595</v>
      </c>
      <c r="K376" s="2">
        <f t="shared" ca="1" si="50"/>
        <v>65</v>
      </c>
    </row>
    <row r="377" spans="2:11" x14ac:dyDescent="0.3">
      <c r="C377" s="6">
        <v>360</v>
      </c>
      <c r="D377" s="22">
        <f t="shared" ca="1" si="43"/>
        <v>55001</v>
      </c>
      <c r="E377" s="3">
        <f t="shared" si="44"/>
        <v>1312.1242745496595</v>
      </c>
      <c r="F377" s="24">
        <f t="shared" si="45"/>
        <v>1315.4045852360337</v>
      </c>
      <c r="G377" s="24">
        <f t="shared" si="46"/>
        <v>0</v>
      </c>
      <c r="H377" s="3">
        <f t="shared" si="47"/>
        <v>3.2803106863741487</v>
      </c>
      <c r="I377" s="25">
        <f t="shared" si="48"/>
        <v>1312.1242745496595</v>
      </c>
      <c r="J377" s="3">
        <f t="shared" si="49"/>
        <v>0</v>
      </c>
      <c r="K377" s="2">
        <f t="shared" ca="1" si="50"/>
        <v>65</v>
      </c>
    </row>
  </sheetData>
  <sheetProtection insertColumns="0" insertRows="0" insertHyperlinks="0" deleteColumns="0" deleteRows="0" sort="0" autoFilter="0" pivotTables="0"/>
  <mergeCells count="7">
    <mergeCell ref="A4:B4"/>
    <mergeCell ref="A5:B5"/>
    <mergeCell ref="C16:K16"/>
    <mergeCell ref="E4:F4"/>
    <mergeCell ref="E1:G1"/>
    <mergeCell ref="E2:H2"/>
    <mergeCell ref="J2:L2"/>
  </mergeCells>
  <hyperlinks>
    <hyperlink ref="E2" r:id="rId1" display="Find competitive refinance rates online at Credible.com" xr:uid="{24FE1902-D358-42BB-9EEC-61EAB1F35B27}"/>
    <hyperlink ref="E1" r:id="rId2" xr:uid="{9DB782B5-9233-4FD3-BCDA-2E3588855618}"/>
  </hyperlinks>
  <pageMargins left="0.7" right="0.7" top="0.75" bottom="0.75" header="0.3" footer="0.3"/>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AB12-5028-4A1A-B455-4EEE19E00B21}">
  <dimension ref="A1:N20"/>
  <sheetViews>
    <sheetView showGridLines="0" tabSelected="1" zoomScale="110" zoomScaleNormal="110" workbookViewId="0"/>
  </sheetViews>
  <sheetFormatPr defaultColWidth="8.88671875" defaultRowHeight="14.4" x14ac:dyDescent="0.3"/>
  <cols>
    <col min="1" max="2" width="8.88671875" style="36"/>
    <col min="3" max="3" width="19.5546875" style="36" customWidth="1"/>
    <col min="4" max="4" width="13.33203125" style="36" bestFit="1" customWidth="1"/>
    <col min="5" max="5" width="1.109375" style="36" customWidth="1"/>
    <col min="6" max="6" width="22.109375" style="36" customWidth="1"/>
    <col min="7" max="7" width="14.6640625" style="36" bestFit="1" customWidth="1"/>
    <col min="8" max="8" width="1.109375" style="36" customWidth="1"/>
    <col min="9" max="9" width="12.44140625" style="54" bestFit="1" customWidth="1"/>
    <col min="10" max="10" width="1.109375" style="54" customWidth="1"/>
    <col min="11" max="11" width="27" style="36" customWidth="1"/>
    <col min="12" max="16384" width="8.88671875" style="36"/>
  </cols>
  <sheetData>
    <row r="1" spans="1:14" ht="18" x14ac:dyDescent="0.35">
      <c r="A1" s="35" t="s">
        <v>31</v>
      </c>
      <c r="F1" s="95" t="s">
        <v>50</v>
      </c>
      <c r="G1" s="95"/>
      <c r="H1" s="95"/>
      <c r="I1" s="95"/>
      <c r="J1" s="84"/>
      <c r="K1" s="89"/>
    </row>
    <row r="2" spans="1:14" ht="18" x14ac:dyDescent="0.35">
      <c r="F2" s="95" t="s">
        <v>54</v>
      </c>
      <c r="G2" s="95"/>
      <c r="H2" s="95"/>
      <c r="I2" s="95"/>
      <c r="J2" s="95"/>
      <c r="K2" s="95"/>
      <c r="L2" s="96" t="s">
        <v>53</v>
      </c>
      <c r="M2" s="96"/>
      <c r="N2" s="96"/>
    </row>
    <row r="5" spans="1:14" x14ac:dyDescent="0.3">
      <c r="C5" s="97" t="str">
        <f>'Current Mortgage'!A1</f>
        <v>Current Mortgage</v>
      </c>
      <c r="D5" s="97"/>
      <c r="E5" s="83"/>
      <c r="F5" s="97" t="str">
        <f>'New Mortgage'!A1</f>
        <v>New Mortgage</v>
      </c>
      <c r="G5" s="97"/>
      <c r="H5" s="83"/>
      <c r="I5" s="53" t="s">
        <v>28</v>
      </c>
      <c r="J5" s="53"/>
      <c r="K5" s="53" t="s">
        <v>40</v>
      </c>
    </row>
    <row r="6" spans="1:14" x14ac:dyDescent="0.3">
      <c r="C6" s="55"/>
      <c r="D6" s="56"/>
      <c r="F6" s="55"/>
      <c r="G6" s="56"/>
      <c r="I6" s="66"/>
      <c r="J6" s="74"/>
      <c r="K6" s="80"/>
    </row>
    <row r="7" spans="1:14" x14ac:dyDescent="0.3">
      <c r="C7" s="57" t="str">
        <f>'Current Mortgage'!A6</f>
        <v>Today's Date</v>
      </c>
      <c r="D7" s="58">
        <f ca="1">'Current Mortgage'!B6</f>
        <v>44066</v>
      </c>
      <c r="F7" s="57" t="str">
        <f>'New Mortgage'!A6</f>
        <v>Today's Date</v>
      </c>
      <c r="G7" s="58">
        <f ca="1">'New Mortgage'!B6</f>
        <v>44066</v>
      </c>
      <c r="I7" s="67"/>
      <c r="J7" s="75"/>
      <c r="K7" s="81"/>
    </row>
    <row r="8" spans="1:14" x14ac:dyDescent="0.3">
      <c r="C8" s="57" t="str">
        <f>'Current Mortgage'!A7</f>
        <v>Date of Birth</v>
      </c>
      <c r="D8" s="58">
        <f>'Current Mortgage'!B7</f>
        <v>31168</v>
      </c>
      <c r="F8" s="57" t="str">
        <f>'New Mortgage'!A7</f>
        <v>Date of Birth</v>
      </c>
      <c r="G8" s="58">
        <f>'New Mortgage'!B7</f>
        <v>31168</v>
      </c>
      <c r="I8" s="67"/>
      <c r="J8" s="75"/>
      <c r="K8" s="81"/>
    </row>
    <row r="9" spans="1:14" x14ac:dyDescent="0.3">
      <c r="C9" s="57" t="str">
        <f>'Current Mortgage'!A8</f>
        <v>Original Loan Amount</v>
      </c>
      <c r="D9" s="59">
        <f>'Current Mortgage'!B8</f>
        <v>350000</v>
      </c>
      <c r="F9" s="57" t="str">
        <f>'New Mortgage'!A8</f>
        <v>New Mortgage Amount</v>
      </c>
      <c r="G9" s="59">
        <f>'New Mortgage'!B8</f>
        <v>312000</v>
      </c>
      <c r="I9" s="68"/>
      <c r="J9" s="76"/>
      <c r="K9" s="81"/>
    </row>
    <row r="10" spans="1:14" x14ac:dyDescent="0.3">
      <c r="C10" s="57" t="str">
        <f>'Current Mortgage'!A9</f>
        <v>Mortgage Balance</v>
      </c>
      <c r="D10" s="59">
        <f>'Current Mortgage'!B9</f>
        <v>312000</v>
      </c>
      <c r="F10" s="57" t="str">
        <f>'New Mortgage'!A9</f>
        <v>Closing Costs</v>
      </c>
      <c r="G10" s="59">
        <f>'New Mortgage'!B9</f>
        <v>3600</v>
      </c>
      <c r="I10" s="69">
        <f>G10</f>
        <v>3600</v>
      </c>
      <c r="J10" s="77"/>
      <c r="K10" s="81" t="s">
        <v>42</v>
      </c>
      <c r="L10" s="36" t="s">
        <v>29</v>
      </c>
    </row>
    <row r="11" spans="1:14" x14ac:dyDescent="0.3">
      <c r="C11" s="57" t="str">
        <f>'Current Mortgage'!A10</f>
        <v>Interest Rate</v>
      </c>
      <c r="D11" s="60">
        <f>'Current Mortgage'!B10</f>
        <v>0.04</v>
      </c>
      <c r="F11" s="57" t="str">
        <f>'New Mortgage'!A10</f>
        <v>New Interest Rate</v>
      </c>
      <c r="G11" s="60">
        <f>'New Mortgage'!B10</f>
        <v>0.03</v>
      </c>
      <c r="I11" s="70">
        <f>D11-G11</f>
        <v>1.0000000000000002E-2</v>
      </c>
      <c r="J11" s="78"/>
      <c r="K11" s="81" t="s">
        <v>33</v>
      </c>
    </row>
    <row r="12" spans="1:14" x14ac:dyDescent="0.3">
      <c r="C12" s="57" t="str">
        <f>'Current Mortgage'!A11</f>
        <v>Mortgage Term</v>
      </c>
      <c r="D12" s="61">
        <f>'Current Mortgage'!B11</f>
        <v>30</v>
      </c>
      <c r="F12" s="57" t="str">
        <f>'New Mortgage'!A11</f>
        <v>Mortgage Term</v>
      </c>
      <c r="G12" s="61">
        <f>'New Mortgage'!B11</f>
        <v>30</v>
      </c>
      <c r="I12" s="67"/>
      <c r="J12" s="75"/>
      <c r="K12" s="81"/>
    </row>
    <row r="13" spans="1:14" x14ac:dyDescent="0.3">
      <c r="C13" s="57" t="str">
        <f>'Current Mortgage'!A12</f>
        <v>PMT</v>
      </c>
      <c r="D13" s="59">
        <f>'Current Mortgage'!B12</f>
        <v>1670.9535341291082</v>
      </c>
      <c r="F13" s="57" t="str">
        <f>'New Mortgage'!A12</f>
        <v>PMT</v>
      </c>
      <c r="G13" s="59">
        <f>'New Mortgage'!B12</f>
        <v>1315.4045852358854</v>
      </c>
      <c r="I13" s="68"/>
      <c r="J13" s="76"/>
      <c r="K13" s="81"/>
    </row>
    <row r="14" spans="1:14" x14ac:dyDescent="0.3">
      <c r="C14" s="57" t="str">
        <f>'Current Mortgage'!A13</f>
        <v>Escrow</v>
      </c>
      <c r="D14" s="59">
        <f>'Current Mortgage'!B13</f>
        <v>500</v>
      </c>
      <c r="F14" s="57" t="str">
        <f>'New Mortgage'!A13</f>
        <v>Escrow</v>
      </c>
      <c r="G14" s="59">
        <f>'New Mortgage'!B13</f>
        <v>500</v>
      </c>
      <c r="I14" s="67"/>
      <c r="J14" s="75"/>
      <c r="K14" s="81"/>
    </row>
    <row r="15" spans="1:14" x14ac:dyDescent="0.3">
      <c r="C15" s="57" t="str">
        <f>'Current Mortgage'!A15</f>
        <v>Total PMT</v>
      </c>
      <c r="D15" s="59">
        <f>'Current Mortgage'!B15</f>
        <v>2170.9535341291084</v>
      </c>
      <c r="F15" s="57" t="str">
        <f>'New Mortgage'!A15</f>
        <v>Total PMT</v>
      </c>
      <c r="G15" s="59">
        <f>'New Mortgage'!B15</f>
        <v>1815.4045852358854</v>
      </c>
      <c r="I15" s="71">
        <f>D15-G15</f>
        <v>355.54894889322304</v>
      </c>
      <c r="J15" s="79"/>
      <c r="K15" s="81" t="s">
        <v>32</v>
      </c>
    </row>
    <row r="16" spans="1:14" x14ac:dyDescent="0.3">
      <c r="C16" s="57" t="str">
        <f>'Current Mortgage'!E5</f>
        <v>Total Interest</v>
      </c>
      <c r="D16" s="59">
        <f>'Current Mortgage'!F5</f>
        <v>177025.1225804151</v>
      </c>
      <c r="F16" s="57" t="str">
        <f>'New Mortgage'!E5</f>
        <v>Total Interest</v>
      </c>
      <c r="G16" s="59">
        <f>'New Mortgage'!F5</f>
        <v>161545.65068491886</v>
      </c>
      <c r="I16" s="71">
        <f>D16-G16</f>
        <v>15479.471895496245</v>
      </c>
      <c r="J16" s="79"/>
      <c r="K16" s="81" t="s">
        <v>43</v>
      </c>
    </row>
    <row r="17" spans="3:11" x14ac:dyDescent="0.3">
      <c r="C17" s="57" t="str">
        <f>'Current Mortgage'!E6</f>
        <v>Payments Remaining</v>
      </c>
      <c r="D17" s="61">
        <f>'Current Mortgage'!F6</f>
        <v>293</v>
      </c>
      <c r="F17" s="57" t="str">
        <f>'New Mortgage'!E6</f>
        <v>Payments Remaining</v>
      </c>
      <c r="G17" s="61">
        <f>'New Mortgage'!F6</f>
        <v>360</v>
      </c>
      <c r="I17" s="72"/>
      <c r="J17" s="74"/>
      <c r="K17" s="81"/>
    </row>
    <row r="18" spans="3:11" x14ac:dyDescent="0.3">
      <c r="C18" s="57" t="str">
        <f>'Current Mortgage'!E7</f>
        <v>Payoff Date</v>
      </c>
      <c r="D18" s="62">
        <f ca="1">'Current Mortgage'!F7</f>
        <v>52963</v>
      </c>
      <c r="F18" s="57" t="str">
        <f>'New Mortgage'!E7</f>
        <v>Payoff Date</v>
      </c>
      <c r="G18" s="62">
        <f ca="1">'New Mortgage'!F7</f>
        <v>55001</v>
      </c>
      <c r="I18" s="72"/>
      <c r="J18" s="74"/>
      <c r="K18" s="81"/>
    </row>
    <row r="19" spans="3:11" x14ac:dyDescent="0.3">
      <c r="C19" s="57" t="str">
        <f>'Current Mortgage'!E8</f>
        <v>Age</v>
      </c>
      <c r="D19" s="61">
        <f ca="1">'Current Mortgage'!F8</f>
        <v>59</v>
      </c>
      <c r="F19" s="57" t="str">
        <f>'New Mortgage'!E8</f>
        <v>Age</v>
      </c>
      <c r="G19" s="61">
        <f ca="1">'New Mortgage'!F8</f>
        <v>65</v>
      </c>
      <c r="I19" s="72"/>
      <c r="J19" s="74"/>
      <c r="K19" s="81"/>
    </row>
    <row r="20" spans="3:11" x14ac:dyDescent="0.3">
      <c r="C20" s="63"/>
      <c r="D20" s="64"/>
      <c r="E20" s="85"/>
      <c r="F20" s="65" t="s">
        <v>41</v>
      </c>
      <c r="G20" s="64"/>
      <c r="H20" s="85"/>
      <c r="I20" s="73">
        <f>I10/I15</f>
        <v>10.125188138528674</v>
      </c>
      <c r="J20" s="86"/>
      <c r="K20" s="82" t="s">
        <v>44</v>
      </c>
    </row>
  </sheetData>
  <sheetProtection formatCells="0" formatColumns="0" formatRows="0" insertColumns="0" insertRows="0" insertHyperlinks="0" deleteColumns="0" deleteRows="0" sort="0" autoFilter="0" pivotTables="0"/>
  <mergeCells count="5">
    <mergeCell ref="C5:D5"/>
    <mergeCell ref="F5:G5"/>
    <mergeCell ref="F1:I1"/>
    <mergeCell ref="F2:K2"/>
    <mergeCell ref="L2:N2"/>
  </mergeCells>
  <hyperlinks>
    <hyperlink ref="F2" r:id="rId1" display="Find competitive refinance rates online at Credible.com" xr:uid="{BB5D626B-F4B2-498A-A35D-EE46AA2DE246}"/>
    <hyperlink ref="F1" r:id="rId2" xr:uid="{880496C6-2F54-48F5-8244-707A344A5B59}"/>
  </hyperlinks>
  <pageMargins left="0.7" right="0.7" top="0.75" bottom="0.75" header="0.3" footer="0.3"/>
  <pageSetup orientation="portrait"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0CFE-93DB-41C6-BA02-B083529CA369}">
  <dimension ref="A1:H365"/>
  <sheetViews>
    <sheetView workbookViewId="0"/>
  </sheetViews>
  <sheetFormatPr defaultRowHeight="14.4" x14ac:dyDescent="0.3"/>
  <cols>
    <col min="1" max="1" width="15.5546875" bestFit="1" customWidth="1"/>
    <col min="2" max="2" width="10.5546875" bestFit="1" customWidth="1"/>
    <col min="4" max="4" width="9.33203125" bestFit="1" customWidth="1"/>
    <col min="5" max="5" width="20.109375" bestFit="1" customWidth="1"/>
    <col min="6" max="6" width="17.6640625" bestFit="1" customWidth="1"/>
    <col min="7" max="7" width="11.33203125" customWidth="1"/>
  </cols>
  <sheetData>
    <row r="1" spans="1:8" ht="15.6" x14ac:dyDescent="0.3">
      <c r="A1" s="91" t="s">
        <v>30</v>
      </c>
      <c r="G1" s="24"/>
      <c r="H1" s="24"/>
    </row>
    <row r="2" spans="1:8" x14ac:dyDescent="0.3">
      <c r="F2" t="s">
        <v>45</v>
      </c>
    </row>
    <row r="3" spans="1:8" x14ac:dyDescent="0.3">
      <c r="A3" t="s">
        <v>27</v>
      </c>
      <c r="B3" s="1">
        <f>'Side-by-Side'!I10</f>
        <v>3600</v>
      </c>
    </row>
    <row r="4" spans="1:8" x14ac:dyDescent="0.3">
      <c r="A4" t="s">
        <v>0</v>
      </c>
      <c r="B4" s="1">
        <f>'Side-by-Side'!I15</f>
        <v>355.54894889322304</v>
      </c>
    </row>
    <row r="5" spans="1:8" x14ac:dyDescent="0.3">
      <c r="C5" s="2" t="s">
        <v>1</v>
      </c>
      <c r="D5" s="2" t="s">
        <v>2</v>
      </c>
      <c r="E5" t="s">
        <v>3</v>
      </c>
      <c r="F5" t="s">
        <v>2</v>
      </c>
    </row>
    <row r="6" spans="1:8" x14ac:dyDescent="0.3">
      <c r="C6">
        <v>1</v>
      </c>
      <c r="D6" s="3">
        <f>IF(C6&lt;='Current Mortgage'!$F$6,$B$4,0)</f>
        <v>355.54894889322304</v>
      </c>
      <c r="E6" s="3">
        <f>D6</f>
        <v>355.54894889322304</v>
      </c>
      <c r="F6" s="4">
        <f t="shared" ref="F6:F80" si="0">((E6-$B$3)/$B$3)/(C6/12)</f>
        <v>-10.81483683702259</v>
      </c>
      <c r="G6" s="34"/>
    </row>
    <row r="7" spans="1:8" x14ac:dyDescent="0.3">
      <c r="C7">
        <v>2</v>
      </c>
      <c r="D7" s="3">
        <f>IF(C7&lt;='Current Mortgage'!$F$6,$B$4,0)</f>
        <v>355.54894889322304</v>
      </c>
      <c r="E7" s="3">
        <f>E6+D7</f>
        <v>711.09789778644608</v>
      </c>
      <c r="F7" s="4">
        <f t="shared" si="0"/>
        <v>-4.8148368370225896</v>
      </c>
      <c r="G7" s="34"/>
    </row>
    <row r="8" spans="1:8" x14ac:dyDescent="0.3">
      <c r="C8">
        <v>3</v>
      </c>
      <c r="D8" s="3">
        <f>IF(C8&lt;='Current Mortgage'!$F$6,$B$4,0)</f>
        <v>355.54894889322304</v>
      </c>
      <c r="E8" s="3">
        <f t="shared" ref="E8:E71" si="1">E7+D8</f>
        <v>1066.6468466796691</v>
      </c>
      <c r="F8" s="4">
        <f t="shared" si="0"/>
        <v>-2.81483683702259</v>
      </c>
      <c r="G8" s="34"/>
    </row>
    <row r="9" spans="1:8" x14ac:dyDescent="0.3">
      <c r="C9">
        <v>4</v>
      </c>
      <c r="D9" s="3">
        <f>IF(C9&lt;='Current Mortgage'!$F$6,$B$4,0)</f>
        <v>355.54894889322304</v>
      </c>
      <c r="E9" s="3">
        <f t="shared" si="1"/>
        <v>1422.1957955728922</v>
      </c>
      <c r="F9" s="4">
        <f t="shared" si="0"/>
        <v>-1.81483683702259</v>
      </c>
      <c r="G9" s="34"/>
    </row>
    <row r="10" spans="1:8" x14ac:dyDescent="0.3">
      <c r="C10">
        <v>5</v>
      </c>
      <c r="D10" s="3">
        <f>IF(C10&lt;='Current Mortgage'!$F$6,$B$4,0)</f>
        <v>355.54894889322304</v>
      </c>
      <c r="E10" s="3">
        <f t="shared" si="1"/>
        <v>1777.7447444661152</v>
      </c>
      <c r="F10" s="4">
        <f t="shared" si="0"/>
        <v>-1.2148368370225897</v>
      </c>
      <c r="G10" s="34"/>
    </row>
    <row r="11" spans="1:8" x14ac:dyDescent="0.3">
      <c r="C11">
        <v>6</v>
      </c>
      <c r="D11" s="3">
        <f>IF(C11&lt;='Current Mortgage'!$F$6,$B$4,0)</f>
        <v>355.54894889322304</v>
      </c>
      <c r="E11" s="3">
        <f t="shared" si="1"/>
        <v>2133.2936933593382</v>
      </c>
      <c r="F11" s="4">
        <f t="shared" si="0"/>
        <v>-0.81483683702258991</v>
      </c>
      <c r="G11" s="34"/>
    </row>
    <row r="12" spans="1:8" x14ac:dyDescent="0.3">
      <c r="C12">
        <v>7</v>
      </c>
      <c r="D12" s="3">
        <f>IF(C12&lt;='Current Mortgage'!$F$6,$B$4,0)</f>
        <v>355.54894889322304</v>
      </c>
      <c r="E12" s="3">
        <f t="shared" si="1"/>
        <v>2488.8426422525613</v>
      </c>
      <c r="F12" s="4">
        <f t="shared" si="0"/>
        <v>-0.5291225513083041</v>
      </c>
      <c r="G12" s="34"/>
    </row>
    <row r="13" spans="1:8" x14ac:dyDescent="0.3">
      <c r="C13">
        <v>8</v>
      </c>
      <c r="D13" s="3">
        <f>IF(C13&lt;='Current Mortgage'!$F$6,$B$4,0)</f>
        <v>355.54894889322304</v>
      </c>
      <c r="E13" s="3">
        <f t="shared" si="1"/>
        <v>2844.3915911457843</v>
      </c>
      <c r="F13" s="4">
        <f t="shared" si="0"/>
        <v>-0.31483683702258991</v>
      </c>
      <c r="G13" s="34"/>
    </row>
    <row r="14" spans="1:8" x14ac:dyDescent="0.3">
      <c r="C14">
        <v>9</v>
      </c>
      <c r="D14" s="3">
        <f>IF(C14&lt;='Current Mortgage'!$F$6,$B$4,0)</f>
        <v>355.54894889322304</v>
      </c>
      <c r="E14" s="3">
        <f t="shared" si="1"/>
        <v>3199.9405400390074</v>
      </c>
      <c r="F14" s="4">
        <f t="shared" si="0"/>
        <v>-0.1481701703559232</v>
      </c>
      <c r="G14" s="34"/>
    </row>
    <row r="15" spans="1:8" x14ac:dyDescent="0.3">
      <c r="C15">
        <v>10</v>
      </c>
      <c r="D15" s="3">
        <f>IF(C15&lt;='Current Mortgage'!$F$6,$B$4,0)</f>
        <v>355.54894889322304</v>
      </c>
      <c r="E15" s="3">
        <f t="shared" si="1"/>
        <v>3555.4894889322304</v>
      </c>
      <c r="F15" s="4">
        <f t="shared" si="0"/>
        <v>-1.4836837022589863E-2</v>
      </c>
      <c r="G15" s="34"/>
    </row>
    <row r="16" spans="1:8" x14ac:dyDescent="0.3">
      <c r="C16">
        <v>11</v>
      </c>
      <c r="D16" s="3">
        <f>IF(C16&lt;='Current Mortgage'!$F$6,$B$4,0)</f>
        <v>355.54894889322304</v>
      </c>
      <c r="E16" s="3">
        <f t="shared" si="1"/>
        <v>3911.0384378254535</v>
      </c>
      <c r="F16" s="4">
        <f>((E16-$B$3)/$B$3)/(C16/12)</f>
        <v>9.4254072068319233E-2</v>
      </c>
      <c r="G16" s="34"/>
    </row>
    <row r="17" spans="3:7" x14ac:dyDescent="0.3">
      <c r="C17">
        <v>12</v>
      </c>
      <c r="D17" s="3">
        <f>IF(C17&lt;='Current Mortgage'!$F$6,$B$4,0)</f>
        <v>355.54894889322304</v>
      </c>
      <c r="E17" s="3">
        <f t="shared" si="1"/>
        <v>4266.5873867186765</v>
      </c>
      <c r="F17" s="4">
        <f t="shared" si="0"/>
        <v>0.18516316297741015</v>
      </c>
      <c r="G17" s="34"/>
    </row>
    <row r="18" spans="3:7" x14ac:dyDescent="0.3">
      <c r="C18">
        <v>13</v>
      </c>
      <c r="D18" s="3">
        <f>IF(C18&lt;='Current Mortgage'!$F$6,$B$4,0)</f>
        <v>355.54894889322304</v>
      </c>
      <c r="E18" s="3">
        <f t="shared" si="1"/>
        <v>4622.1363356119</v>
      </c>
      <c r="F18" s="4">
        <f t="shared" si="0"/>
        <v>0.26208623990048718</v>
      </c>
      <c r="G18" s="34"/>
    </row>
    <row r="19" spans="3:7" x14ac:dyDescent="0.3">
      <c r="C19">
        <v>14</v>
      </c>
      <c r="D19" s="3">
        <f>IF(C19&lt;='Current Mortgage'!$F$6,$B$4,0)</f>
        <v>355.54894889322304</v>
      </c>
      <c r="E19" s="3">
        <f t="shared" si="1"/>
        <v>4977.6852845051235</v>
      </c>
      <c r="F19" s="4">
        <f t="shared" si="0"/>
        <v>0.32802030583455322</v>
      </c>
      <c r="G19" s="34"/>
    </row>
    <row r="20" spans="3:7" x14ac:dyDescent="0.3">
      <c r="C20">
        <v>15</v>
      </c>
      <c r="D20" s="3">
        <f>IF(C20&lt;='Current Mortgage'!$F$6,$B$4,0)</f>
        <v>355.54894889322304</v>
      </c>
      <c r="E20" s="3">
        <f t="shared" si="1"/>
        <v>5333.234233398347</v>
      </c>
      <c r="F20" s="4">
        <f t="shared" si="0"/>
        <v>0.38516316297741043</v>
      </c>
      <c r="G20" s="34"/>
    </row>
    <row r="21" spans="3:7" x14ac:dyDescent="0.3">
      <c r="C21">
        <v>16</v>
      </c>
      <c r="D21" s="3">
        <f>IF(C21&lt;='Current Mortgage'!$F$6,$B$4,0)</f>
        <v>355.54894889322304</v>
      </c>
      <c r="E21" s="3">
        <f t="shared" si="1"/>
        <v>5688.7831822915705</v>
      </c>
      <c r="F21" s="4">
        <f t="shared" si="0"/>
        <v>0.43516316297741053</v>
      </c>
      <c r="G21" s="34"/>
    </row>
    <row r="22" spans="3:7" x14ac:dyDescent="0.3">
      <c r="C22">
        <v>17</v>
      </c>
      <c r="D22" s="3">
        <f>IF(C22&lt;='Current Mortgage'!$F$6,$B$4,0)</f>
        <v>355.54894889322304</v>
      </c>
      <c r="E22" s="3">
        <f>E21+D22</f>
        <v>6044.332131184794</v>
      </c>
      <c r="F22" s="4">
        <f t="shared" si="0"/>
        <v>0.47928081003623407</v>
      </c>
      <c r="G22" s="34"/>
    </row>
    <row r="23" spans="3:7" x14ac:dyDescent="0.3">
      <c r="C23">
        <v>18</v>
      </c>
      <c r="D23" s="3">
        <f>IF(C23&lt;='Current Mortgage'!$F$6,$B$4,0)</f>
        <v>355.54894889322304</v>
      </c>
      <c r="E23" s="3">
        <f t="shared" si="1"/>
        <v>6399.8810800780175</v>
      </c>
      <c r="F23" s="4">
        <f t="shared" si="0"/>
        <v>0.51849649631074402</v>
      </c>
      <c r="G23" s="34"/>
    </row>
    <row r="24" spans="3:7" x14ac:dyDescent="0.3">
      <c r="C24">
        <v>19</v>
      </c>
      <c r="D24" s="3">
        <f>IF(C24&lt;='Current Mortgage'!$F$6,$B$4,0)</f>
        <v>355.54894889322304</v>
      </c>
      <c r="E24" s="3">
        <f t="shared" si="1"/>
        <v>6755.430028971241</v>
      </c>
      <c r="F24" s="4">
        <f t="shared" si="0"/>
        <v>0.55358421560898963</v>
      </c>
      <c r="G24" s="34"/>
    </row>
    <row r="25" spans="3:7" x14ac:dyDescent="0.3">
      <c r="C25">
        <v>20</v>
      </c>
      <c r="D25" s="3">
        <f>IF(C25&lt;='Current Mortgage'!$F$6,$B$4,0)</f>
        <v>355.54894889322304</v>
      </c>
      <c r="E25" s="3">
        <f t="shared" si="1"/>
        <v>7110.9789778644645</v>
      </c>
      <c r="F25" s="4">
        <f t="shared" si="0"/>
        <v>0.58516316297741078</v>
      </c>
      <c r="G25" s="34"/>
    </row>
    <row r="26" spans="3:7" x14ac:dyDescent="0.3">
      <c r="C26">
        <v>21</v>
      </c>
      <c r="D26" s="3">
        <f>IF(C26&lt;='Current Mortgage'!$F$6,$B$4,0)</f>
        <v>355.54894889322304</v>
      </c>
      <c r="E26" s="3">
        <f t="shared" si="1"/>
        <v>7466.527926757688</v>
      </c>
      <c r="F26" s="4">
        <f t="shared" si="0"/>
        <v>0.61373459154883936</v>
      </c>
      <c r="G26" s="34"/>
    </row>
    <row r="27" spans="3:7" x14ac:dyDescent="0.3">
      <c r="C27">
        <v>22</v>
      </c>
      <c r="D27" s="3">
        <f>IF(C27&lt;='Current Mortgage'!$F$6,$B$4,0)</f>
        <v>355.54894889322304</v>
      </c>
      <c r="E27" s="3">
        <f t="shared" si="1"/>
        <v>7822.0768756509115</v>
      </c>
      <c r="F27" s="4">
        <f t="shared" si="0"/>
        <v>0.63970861752286534</v>
      </c>
      <c r="G27" s="34"/>
    </row>
    <row r="28" spans="3:7" x14ac:dyDescent="0.3">
      <c r="C28">
        <v>23</v>
      </c>
      <c r="D28" s="3">
        <f>IF(C28&lt;='Current Mortgage'!$F$6,$B$4,0)</f>
        <v>355.54894889322304</v>
      </c>
      <c r="E28" s="3">
        <f t="shared" si="1"/>
        <v>8177.625824544135</v>
      </c>
      <c r="F28" s="4">
        <f t="shared" si="0"/>
        <v>0.66342403254262827</v>
      </c>
      <c r="G28" s="34"/>
    </row>
    <row r="29" spans="3:7" x14ac:dyDescent="0.3">
      <c r="C29">
        <v>24</v>
      </c>
      <c r="D29" s="3">
        <f>IF(C29&lt;='Current Mortgage'!$F$6,$B$4,0)</f>
        <v>355.54894889322304</v>
      </c>
      <c r="E29" s="3">
        <f t="shared" si="1"/>
        <v>8533.1747734373585</v>
      </c>
      <c r="F29" s="4">
        <f>((E29-$B$3)/$B$3)/(C29/12)</f>
        <v>0.68516316297741087</v>
      </c>
      <c r="G29" s="34"/>
    </row>
    <row r="30" spans="3:7" x14ac:dyDescent="0.3">
      <c r="C30">
        <v>25</v>
      </c>
      <c r="D30" s="3">
        <f>IF(C30&lt;='Current Mortgage'!$F$6,$B$4,0)</f>
        <v>355.54894889322304</v>
      </c>
      <c r="E30" s="3">
        <f t="shared" si="1"/>
        <v>8888.7237223305819</v>
      </c>
      <c r="F30" s="4">
        <f t="shared" si="0"/>
        <v>0.70516316297741088</v>
      </c>
      <c r="G30" s="34"/>
    </row>
    <row r="31" spans="3:7" x14ac:dyDescent="0.3">
      <c r="C31">
        <v>26</v>
      </c>
      <c r="D31" s="3">
        <f>IF(C31&lt;='Current Mortgage'!$F$6,$B$4,0)</f>
        <v>355.54894889322304</v>
      </c>
      <c r="E31" s="3">
        <f t="shared" si="1"/>
        <v>9244.2726712238054</v>
      </c>
      <c r="F31" s="4">
        <f t="shared" si="0"/>
        <v>0.72362470143894941</v>
      </c>
      <c r="G31" s="34"/>
    </row>
    <row r="32" spans="3:7" x14ac:dyDescent="0.3">
      <c r="C32">
        <v>27</v>
      </c>
      <c r="D32" s="3">
        <f>IF(C32&lt;='Current Mortgage'!$F$6,$B$4,0)</f>
        <v>355.54894889322304</v>
      </c>
      <c r="E32" s="3">
        <f t="shared" si="1"/>
        <v>9599.8216201170289</v>
      </c>
      <c r="F32" s="4">
        <f t="shared" si="0"/>
        <v>0.74071871853296656</v>
      </c>
      <c r="G32" s="34"/>
    </row>
    <row r="33" spans="3:7" x14ac:dyDescent="0.3">
      <c r="C33">
        <v>28</v>
      </c>
      <c r="D33" s="3">
        <f>IF(C33&lt;='Current Mortgage'!$F$6,$B$4,0)</f>
        <v>355.54894889322304</v>
      </c>
      <c r="E33" s="3">
        <f t="shared" si="1"/>
        <v>9955.3705690102524</v>
      </c>
      <c r="F33" s="4">
        <f t="shared" si="0"/>
        <v>0.75659173440598237</v>
      </c>
      <c r="G33" s="34"/>
    </row>
    <row r="34" spans="3:7" x14ac:dyDescent="0.3">
      <c r="C34">
        <v>29</v>
      </c>
      <c r="D34" s="3">
        <f>IF(C34&lt;='Current Mortgage'!$F$6,$B$4,0)</f>
        <v>355.54894889322304</v>
      </c>
      <c r="E34" s="3">
        <f t="shared" si="1"/>
        <v>10310.919517903476</v>
      </c>
      <c r="F34" s="4">
        <f t="shared" si="0"/>
        <v>0.77137005952913529</v>
      </c>
      <c r="G34" s="34"/>
    </row>
    <row r="35" spans="3:7" x14ac:dyDescent="0.3">
      <c r="C35">
        <v>30</v>
      </c>
      <c r="D35" s="3">
        <f>IF(C35&lt;='Current Mortgage'!$F$6,$B$4,0)</f>
        <v>355.54894889322304</v>
      </c>
      <c r="E35" s="3">
        <f t="shared" si="1"/>
        <v>10666.468466796699</v>
      </c>
      <c r="F35" s="4">
        <f t="shared" si="0"/>
        <v>0.78516316297741107</v>
      </c>
      <c r="G35" s="34"/>
    </row>
    <row r="36" spans="3:7" x14ac:dyDescent="0.3">
      <c r="C36">
        <v>31</v>
      </c>
      <c r="D36" s="3">
        <f>IF(C36&lt;='Current Mortgage'!$F$6,$B$4,0)</f>
        <v>355.54894889322304</v>
      </c>
      <c r="E36" s="3">
        <f t="shared" si="1"/>
        <v>11022.017415689923</v>
      </c>
      <c r="F36" s="4">
        <f t="shared" si="0"/>
        <v>0.79806638878386271</v>
      </c>
      <c r="G36" s="34"/>
    </row>
    <row r="37" spans="3:7" x14ac:dyDescent="0.3">
      <c r="C37">
        <v>32</v>
      </c>
      <c r="D37" s="3">
        <f>IF(C37&lt;='Current Mortgage'!$F$6,$B$4,0)</f>
        <v>355.54894889322304</v>
      </c>
      <c r="E37" s="3">
        <f t="shared" si="1"/>
        <v>11377.566364583146</v>
      </c>
      <c r="F37" s="4">
        <f t="shared" si="0"/>
        <v>0.81016316297741109</v>
      </c>
      <c r="G37" s="34"/>
    </row>
    <row r="38" spans="3:7" x14ac:dyDescent="0.3">
      <c r="C38">
        <v>33</v>
      </c>
      <c r="D38" s="3">
        <f>IF(C38&lt;='Current Mortgage'!$F$6,$B$4,0)</f>
        <v>355.54894889322304</v>
      </c>
      <c r="E38" s="3">
        <f t="shared" si="1"/>
        <v>11733.11531347637</v>
      </c>
      <c r="F38" s="4">
        <f t="shared" si="0"/>
        <v>0.82152679934104744</v>
      </c>
      <c r="G38" s="34"/>
    </row>
    <row r="39" spans="3:7" x14ac:dyDescent="0.3">
      <c r="C39">
        <v>34</v>
      </c>
      <c r="D39" s="3">
        <f>IF(C39&lt;='Current Mortgage'!$F$6,$B$4,0)</f>
        <v>355.54894889322304</v>
      </c>
      <c r="E39" s="3">
        <f t="shared" si="1"/>
        <v>12088.664262369593</v>
      </c>
      <c r="F39" s="4">
        <f t="shared" si="0"/>
        <v>0.83222198650682278</v>
      </c>
      <c r="G39" s="34"/>
    </row>
    <row r="40" spans="3:7" x14ac:dyDescent="0.3">
      <c r="C40">
        <v>35</v>
      </c>
      <c r="D40" s="3">
        <f>IF(C40&lt;='Current Mortgage'!$F$6,$B$4,0)</f>
        <v>355.54894889322304</v>
      </c>
      <c r="E40" s="3">
        <f t="shared" si="1"/>
        <v>12444.213211262817</v>
      </c>
      <c r="F40" s="4">
        <f t="shared" si="0"/>
        <v>0.84230602012026834</v>
      </c>
      <c r="G40" s="34"/>
    </row>
    <row r="41" spans="3:7" x14ac:dyDescent="0.3">
      <c r="C41">
        <v>36</v>
      </c>
      <c r="D41" s="3">
        <f>IF(C41&lt;='Current Mortgage'!$F$6,$B$4,0)</f>
        <v>355.54894889322304</v>
      </c>
      <c r="E41" s="3">
        <f t="shared" si="1"/>
        <v>12799.76216015604</v>
      </c>
      <c r="F41" s="4">
        <f t="shared" si="0"/>
        <v>0.85182982964407783</v>
      </c>
      <c r="G41" s="34"/>
    </row>
    <row r="42" spans="3:7" x14ac:dyDescent="0.3">
      <c r="C42">
        <v>37</v>
      </c>
      <c r="D42" s="3">
        <f>IF(C42&lt;='Current Mortgage'!$F$6,$B$4,0)</f>
        <v>355.54894889322304</v>
      </c>
      <c r="E42" s="3">
        <f t="shared" si="1"/>
        <v>13155.311109049264</v>
      </c>
      <c r="F42" s="4">
        <f t="shared" si="0"/>
        <v>0.86083883865308675</v>
      </c>
      <c r="G42" s="34"/>
    </row>
    <row r="43" spans="3:7" x14ac:dyDescent="0.3">
      <c r="C43">
        <v>38</v>
      </c>
      <c r="D43" s="3">
        <f>IF(C43&lt;='Current Mortgage'!$F$6,$B$4,0)</f>
        <v>355.54894889322304</v>
      </c>
      <c r="E43" s="3">
        <f t="shared" si="1"/>
        <v>13510.860057942487</v>
      </c>
      <c r="F43" s="4">
        <f t="shared" si="0"/>
        <v>0.86937368929320069</v>
      </c>
      <c r="G43" s="34"/>
    </row>
    <row r="44" spans="3:7" x14ac:dyDescent="0.3">
      <c r="C44">
        <v>39</v>
      </c>
      <c r="D44" s="3">
        <f>IF(C44&lt;='Current Mortgage'!$F$6,$B$4,0)</f>
        <v>355.54894889322304</v>
      </c>
      <c r="E44" s="3">
        <f t="shared" si="1"/>
        <v>13866.409006835711</v>
      </c>
      <c r="F44" s="4">
        <f t="shared" si="0"/>
        <v>0.8774708552851036</v>
      </c>
      <c r="G44" s="34"/>
    </row>
    <row r="45" spans="3:7" x14ac:dyDescent="0.3">
      <c r="C45">
        <v>40</v>
      </c>
      <c r="D45" s="3">
        <f>IF(C45&lt;='Current Mortgage'!$F$6,$B$4,0)</f>
        <v>355.54894889322304</v>
      </c>
      <c r="E45" s="3">
        <f t="shared" si="1"/>
        <v>14221.957955728934</v>
      </c>
      <c r="F45" s="4">
        <f t="shared" si="0"/>
        <v>0.88516316297741116</v>
      </c>
      <c r="G45" s="34"/>
    </row>
    <row r="46" spans="3:7" x14ac:dyDescent="0.3">
      <c r="C46">
        <v>41</v>
      </c>
      <c r="D46" s="3">
        <f>IF(C46&lt;='Current Mortgage'!$F$6,$B$4,0)</f>
        <v>355.54894889322304</v>
      </c>
      <c r="E46" s="3">
        <f t="shared" si="1"/>
        <v>14577.506904622158</v>
      </c>
      <c r="F46" s="4">
        <f t="shared" si="0"/>
        <v>0.89248023614814298</v>
      </c>
      <c r="G46" s="34"/>
    </row>
    <row r="47" spans="3:7" x14ac:dyDescent="0.3">
      <c r="C47">
        <v>42</v>
      </c>
      <c r="D47" s="3">
        <f>IF(C47&lt;='Current Mortgage'!$F$6,$B$4,0)</f>
        <v>355.54894889322304</v>
      </c>
      <c r="E47" s="3">
        <f t="shared" si="1"/>
        <v>14933.055853515381</v>
      </c>
      <c r="F47" s="4">
        <f t="shared" si="0"/>
        <v>0.8994488772631255</v>
      </c>
      <c r="G47" s="34"/>
    </row>
    <row r="48" spans="3:7" x14ac:dyDescent="0.3">
      <c r="C48">
        <v>43</v>
      </c>
      <c r="D48" s="3">
        <f>IF(C48&lt;='Current Mortgage'!$F$6,$B$4,0)</f>
        <v>355.54894889322304</v>
      </c>
      <c r="E48" s="3">
        <f t="shared" si="1"/>
        <v>15288.604802408605</v>
      </c>
      <c r="F48" s="4">
        <f t="shared" si="0"/>
        <v>0.90609339553555079</v>
      </c>
      <c r="G48" s="34"/>
    </row>
    <row r="49" spans="3:7" x14ac:dyDescent="0.3">
      <c r="C49">
        <v>44</v>
      </c>
      <c r="D49" s="3">
        <f>IF(C49&lt;='Current Mortgage'!$F$6,$B$4,0)</f>
        <v>355.54894889322304</v>
      </c>
      <c r="E49" s="3">
        <f t="shared" si="1"/>
        <v>15644.153751301828</v>
      </c>
      <c r="F49" s="4">
        <f t="shared" si="0"/>
        <v>0.9124358902501386</v>
      </c>
      <c r="G49" s="34"/>
    </row>
    <row r="50" spans="3:7" x14ac:dyDescent="0.3">
      <c r="C50">
        <v>45</v>
      </c>
      <c r="D50" s="3">
        <f>IF(C50&lt;='Current Mortgage'!$F$6,$B$4,0)</f>
        <v>355.54894889322304</v>
      </c>
      <c r="E50" s="3">
        <f t="shared" si="1"/>
        <v>15999.702700195052</v>
      </c>
      <c r="F50" s="4">
        <f t="shared" si="0"/>
        <v>0.91849649631074459</v>
      </c>
      <c r="G50" s="34"/>
    </row>
    <row r="51" spans="3:7" x14ac:dyDescent="0.3">
      <c r="C51">
        <v>46</v>
      </c>
      <c r="D51" s="3">
        <f>IF(C51&lt;='Current Mortgage'!$F$6,$B$4,0)</f>
        <v>355.54894889322304</v>
      </c>
      <c r="E51" s="3">
        <f t="shared" si="1"/>
        <v>16355.251649088275</v>
      </c>
      <c r="F51" s="4">
        <f t="shared" si="0"/>
        <v>0.92429359776001985</v>
      </c>
      <c r="G51" s="34"/>
    </row>
    <row r="52" spans="3:7" x14ac:dyDescent="0.3">
      <c r="C52">
        <v>47</v>
      </c>
      <c r="D52" s="3">
        <f>IF(C52&lt;='Current Mortgage'!$F$6,$B$4,0)</f>
        <v>355.54894889322304</v>
      </c>
      <c r="E52" s="3">
        <f t="shared" si="1"/>
        <v>16710.800597981499</v>
      </c>
      <c r="F52" s="4">
        <f t="shared" si="0"/>
        <v>0.92984401404124106</v>
      </c>
      <c r="G52" s="34"/>
    </row>
    <row r="53" spans="3:7" x14ac:dyDescent="0.3">
      <c r="C53">
        <v>48</v>
      </c>
      <c r="D53" s="3">
        <f>IF(C53&lt;='Current Mortgage'!$F$6,$B$4,0)</f>
        <v>355.54894889322304</v>
      </c>
      <c r="E53" s="3">
        <f t="shared" si="1"/>
        <v>17066.349546874721</v>
      </c>
      <c r="F53" s="4">
        <f t="shared" si="0"/>
        <v>0.9351631629774112</v>
      </c>
      <c r="G53" s="34"/>
    </row>
    <row r="54" spans="3:7" x14ac:dyDescent="0.3">
      <c r="C54">
        <v>49</v>
      </c>
      <c r="D54" s="3">
        <f>IF(C54&lt;='Current Mortgage'!$F$6,$B$4,0)</f>
        <v>355.54894889322304</v>
      </c>
      <c r="E54" s="3">
        <f t="shared" si="1"/>
        <v>17421.898495767942</v>
      </c>
      <c r="F54" s="4">
        <f t="shared" si="0"/>
        <v>0.94026520379373768</v>
      </c>
      <c r="G54" s="34"/>
    </row>
    <row r="55" spans="3:7" x14ac:dyDescent="0.3">
      <c r="C55">
        <v>50</v>
      </c>
      <c r="D55" s="3">
        <f>IF(C55&lt;='Current Mortgage'!$F$6,$B$4,0)</f>
        <v>355.54894889322304</v>
      </c>
      <c r="E55" s="3">
        <f t="shared" si="1"/>
        <v>17777.447444661164</v>
      </c>
      <c r="F55" s="4">
        <f t="shared" si="0"/>
        <v>0.94516316297741088</v>
      </c>
      <c r="G55" s="34"/>
    </row>
    <row r="56" spans="3:7" x14ac:dyDescent="0.3">
      <c r="C56">
        <v>51</v>
      </c>
      <c r="D56" s="3">
        <f>IF(C56&lt;='Current Mortgage'!$F$6,$B$4,0)</f>
        <v>355.54894889322304</v>
      </c>
      <c r="E56" s="3">
        <f t="shared" si="1"/>
        <v>18132.996393554386</v>
      </c>
      <c r="F56" s="4">
        <f t="shared" si="0"/>
        <v>0.94986904533035199</v>
      </c>
      <c r="G56" s="34"/>
    </row>
    <row r="57" spans="3:7" x14ac:dyDescent="0.3">
      <c r="C57">
        <v>52</v>
      </c>
      <c r="D57" s="3">
        <f>IF(C57&lt;='Current Mortgage'!$F$6,$B$4,0)</f>
        <v>355.54894889322304</v>
      </c>
      <c r="E57" s="3">
        <f t="shared" si="1"/>
        <v>18488.545342447607</v>
      </c>
      <c r="F57" s="4">
        <f t="shared" si="0"/>
        <v>0.95439393220817992</v>
      </c>
      <c r="G57" s="34"/>
    </row>
    <row r="58" spans="3:7" x14ac:dyDescent="0.3">
      <c r="C58">
        <v>53</v>
      </c>
      <c r="D58" s="3">
        <f>IF(C58&lt;='Current Mortgage'!$F$6,$B$4,0)</f>
        <v>355.54894889322304</v>
      </c>
      <c r="E58" s="3">
        <f t="shared" si="1"/>
        <v>18844.094291340829</v>
      </c>
      <c r="F58" s="4">
        <f t="shared" si="0"/>
        <v>0.95874806863778794</v>
      </c>
      <c r="G58" s="34"/>
    </row>
    <row r="59" spans="3:7" x14ac:dyDescent="0.3">
      <c r="C59">
        <v>54</v>
      </c>
      <c r="D59" s="3">
        <f>IF(C59&lt;='Current Mortgage'!$F$6,$B$4,0)</f>
        <v>355.54894889322304</v>
      </c>
      <c r="E59" s="3">
        <f t="shared" si="1"/>
        <v>19199.643240234051</v>
      </c>
      <c r="F59" s="4">
        <f t="shared" si="0"/>
        <v>0.96294094075518843</v>
      </c>
      <c r="G59" s="34"/>
    </row>
    <row r="60" spans="3:7" x14ac:dyDescent="0.3">
      <c r="C60">
        <v>55</v>
      </c>
      <c r="D60" s="3">
        <f>IF(C60&lt;='Current Mortgage'!$F$6,$B$4,0)</f>
        <v>355.54894889322304</v>
      </c>
      <c r="E60" s="3">
        <f t="shared" si="1"/>
        <v>19555.192189127272</v>
      </c>
      <c r="F60" s="4">
        <f t="shared" si="0"/>
        <v>0.96698134479559228</v>
      </c>
      <c r="G60" s="34"/>
    </row>
    <row r="61" spans="3:7" x14ac:dyDescent="0.3">
      <c r="C61">
        <v>56</v>
      </c>
      <c r="D61" s="3">
        <f>IF(C61&lt;='Current Mortgage'!$F$6,$B$4,0)</f>
        <v>355.54894889322304</v>
      </c>
      <c r="E61" s="3">
        <f t="shared" si="1"/>
        <v>19910.741138020494</v>
      </c>
      <c r="F61" s="4">
        <f t="shared" si="0"/>
        <v>0.97087744869169612</v>
      </c>
      <c r="G61" s="34"/>
    </row>
    <row r="62" spans="3:7" x14ac:dyDescent="0.3">
      <c r="C62">
        <v>57</v>
      </c>
      <c r="D62" s="3">
        <f>IF(C62&lt;='Current Mortgage'!$F$6,$B$4,0)</f>
        <v>355.54894889322304</v>
      </c>
      <c r="E62" s="3">
        <f t="shared" si="1"/>
        <v>20266.290086913716</v>
      </c>
      <c r="F62" s="4">
        <f t="shared" si="0"/>
        <v>0.97463684718793653</v>
      </c>
      <c r="G62" s="34"/>
    </row>
    <row r="63" spans="3:7" x14ac:dyDescent="0.3">
      <c r="C63">
        <v>58</v>
      </c>
      <c r="D63" s="3">
        <f>IF(C63&lt;='Current Mortgage'!$F$6,$B$4,0)</f>
        <v>355.54894889322304</v>
      </c>
      <c r="E63" s="3">
        <f t="shared" si="1"/>
        <v>20621.839035806937</v>
      </c>
      <c r="F63" s="4">
        <f t="shared" si="0"/>
        <v>0.97826661125327241</v>
      </c>
      <c r="G63" s="34"/>
    </row>
    <row r="64" spans="3:7" x14ac:dyDescent="0.3">
      <c r="C64">
        <v>59</v>
      </c>
      <c r="D64" s="3">
        <f>IF(C64&lt;='Current Mortgage'!$F$6,$B$4,0)</f>
        <v>355.54894889322304</v>
      </c>
      <c r="E64" s="3">
        <f t="shared" si="1"/>
        <v>20977.387984700159</v>
      </c>
      <c r="F64" s="4">
        <f t="shared" si="0"/>
        <v>0.98177333246893539</v>
      </c>
      <c r="G64" s="34"/>
    </row>
    <row r="65" spans="3:7" x14ac:dyDescent="0.3">
      <c r="C65">
        <v>60</v>
      </c>
      <c r="D65" s="3">
        <f>IF(C65&lt;='Current Mortgage'!$F$6,$B$4,0)</f>
        <v>355.54894889322304</v>
      </c>
      <c r="E65" s="3">
        <f t="shared" si="1"/>
        <v>21332.936933593381</v>
      </c>
      <c r="F65" s="4">
        <f t="shared" si="0"/>
        <v>0.98516316297741002</v>
      </c>
      <c r="G65" s="34"/>
    </row>
    <row r="66" spans="3:7" x14ac:dyDescent="0.3">
      <c r="C66">
        <v>61</v>
      </c>
      <c r="D66" s="3">
        <f>IF(C66&lt;='Current Mortgage'!$F$6,$B$4,0)</f>
        <v>355.54894889322304</v>
      </c>
      <c r="E66" s="3">
        <f t="shared" si="1"/>
        <v>21688.485882486602</v>
      </c>
      <c r="F66" s="4">
        <f t="shared" si="0"/>
        <v>0.98844185150200015</v>
      </c>
      <c r="G66" s="34"/>
    </row>
    <row r="67" spans="3:7" x14ac:dyDescent="0.3">
      <c r="C67">
        <v>62</v>
      </c>
      <c r="D67" s="3">
        <f>IF(C67&lt;='Current Mortgage'!$F$6,$B$4,0)</f>
        <v>355.54894889322304</v>
      </c>
      <c r="E67" s="3">
        <f t="shared" si="1"/>
        <v>22044.034831379824</v>
      </c>
      <c r="F67" s="4">
        <f t="shared" si="0"/>
        <v>0.99161477588063562</v>
      </c>
      <c r="G67" s="34"/>
    </row>
    <row r="68" spans="3:7" x14ac:dyDescent="0.3">
      <c r="C68">
        <v>63</v>
      </c>
      <c r="D68" s="3">
        <f>IF(C68&lt;='Current Mortgage'!$F$6,$B$4,0)</f>
        <v>355.54894889322304</v>
      </c>
      <c r="E68" s="3">
        <f t="shared" si="1"/>
        <v>22399.583780273046</v>
      </c>
      <c r="F68" s="4">
        <f t="shared" si="0"/>
        <v>0.99468697250121929</v>
      </c>
      <c r="G68" s="34"/>
    </row>
    <row r="69" spans="3:7" x14ac:dyDescent="0.3">
      <c r="C69">
        <v>64</v>
      </c>
      <c r="D69" s="3">
        <f>IF(C69&lt;='Current Mortgage'!$F$6,$B$4,0)</f>
        <v>355.54894889322304</v>
      </c>
      <c r="E69" s="3">
        <f t="shared" si="1"/>
        <v>22755.132729166267</v>
      </c>
      <c r="F69" s="4">
        <f t="shared" si="0"/>
        <v>0.99766316297740976</v>
      </c>
      <c r="G69" s="34"/>
    </row>
    <row r="70" spans="3:7" x14ac:dyDescent="0.3">
      <c r="C70">
        <v>65</v>
      </c>
      <c r="D70" s="3">
        <f>IF(C70&lt;='Current Mortgage'!$F$6,$B$4,0)</f>
        <v>355.54894889322304</v>
      </c>
      <c r="E70" s="3">
        <f t="shared" si="1"/>
        <v>23110.681678059489</v>
      </c>
      <c r="F70" s="4">
        <f t="shared" si="0"/>
        <v>1.0005477783620251</v>
      </c>
      <c r="G70" s="34"/>
    </row>
    <row r="71" spans="3:7" x14ac:dyDescent="0.3">
      <c r="C71">
        <v>66</v>
      </c>
      <c r="D71" s="3">
        <f>IF(C71&lt;='Current Mortgage'!$F$6,$B$4,0)</f>
        <v>355.54894889322304</v>
      </c>
      <c r="E71" s="3">
        <f t="shared" si="1"/>
        <v>23466.230626952711</v>
      </c>
      <c r="F71" s="4">
        <f t="shared" si="0"/>
        <v>1.0033449811592279</v>
      </c>
      <c r="G71" s="34"/>
    </row>
    <row r="72" spans="3:7" x14ac:dyDescent="0.3">
      <c r="C72">
        <v>67</v>
      </c>
      <c r="D72" s="3">
        <f>IF(C72&lt;='Current Mortgage'!$F$6,$B$4,0)</f>
        <v>355.54894889322304</v>
      </c>
      <c r="E72" s="3">
        <f t="shared" ref="E72:E135" si="2">E71+D72</f>
        <v>23821.779575845932</v>
      </c>
      <c r="F72" s="4">
        <f t="shared" si="0"/>
        <v>1.0060586853654694</v>
      </c>
      <c r="G72" s="34"/>
    </row>
    <row r="73" spans="3:7" x14ac:dyDescent="0.3">
      <c r="C73">
        <v>68</v>
      </c>
      <c r="D73" s="3">
        <f>IF(C73&lt;='Current Mortgage'!$F$6,$B$4,0)</f>
        <v>355.54894889322304</v>
      </c>
      <c r="E73" s="3">
        <f t="shared" si="2"/>
        <v>24177.328524739154</v>
      </c>
      <c r="F73" s="4">
        <f t="shared" si="0"/>
        <v>1.0086925747421154</v>
      </c>
      <c r="G73" s="34"/>
    </row>
    <row r="74" spans="3:7" x14ac:dyDescent="0.3">
      <c r="C74">
        <v>69</v>
      </c>
      <c r="D74" s="3">
        <f>IF(C74&lt;='Current Mortgage'!$F$6,$B$4,0)</f>
        <v>355.54894889322304</v>
      </c>
      <c r="E74" s="3">
        <f t="shared" si="2"/>
        <v>24532.877473632376</v>
      </c>
      <c r="F74" s="4">
        <f t="shared" si="0"/>
        <v>1.0112501194991486</v>
      </c>
      <c r="G74" s="34"/>
    </row>
    <row r="75" spans="3:7" x14ac:dyDescent="0.3">
      <c r="C75">
        <v>70</v>
      </c>
      <c r="D75" s="3">
        <f>IF(C75&lt;='Current Mortgage'!$F$6,$B$4,0)</f>
        <v>355.54894889322304</v>
      </c>
      <c r="E75" s="3">
        <f t="shared" si="2"/>
        <v>24888.426422525597</v>
      </c>
      <c r="F75" s="4">
        <f t="shared" si="0"/>
        <v>1.013734591548838</v>
      </c>
      <c r="G75" s="34"/>
    </row>
    <row r="76" spans="3:7" x14ac:dyDescent="0.3">
      <c r="C76">
        <v>71</v>
      </c>
      <c r="D76" s="3">
        <f>IF(C76&lt;='Current Mortgage'!$F$6,$B$4,0)</f>
        <v>355.54894889322304</v>
      </c>
      <c r="E76" s="3">
        <f t="shared" si="2"/>
        <v>25243.975371418819</v>
      </c>
      <c r="F76" s="4">
        <f t="shared" si="0"/>
        <v>1.0161490784703671</v>
      </c>
      <c r="G76" s="34"/>
    </row>
    <row r="77" spans="3:7" x14ac:dyDescent="0.3">
      <c r="C77">
        <v>72</v>
      </c>
      <c r="D77" s="3">
        <f>IF(C77&lt;='Current Mortgage'!$F$6,$B$4,0)</f>
        <v>355.54894889322304</v>
      </c>
      <c r="E77" s="3">
        <f t="shared" si="2"/>
        <v>25599.524320312041</v>
      </c>
      <c r="F77" s="4">
        <f t="shared" si="0"/>
        <v>1.0184964963107426</v>
      </c>
      <c r="G77" s="34"/>
    </row>
    <row r="78" spans="3:7" x14ac:dyDescent="0.3">
      <c r="C78">
        <v>73</v>
      </c>
      <c r="D78" s="3">
        <f>IF(C78&lt;='Current Mortgage'!$F$6,$B$4,0)</f>
        <v>355.54894889322304</v>
      </c>
      <c r="E78" s="3">
        <f t="shared" si="2"/>
        <v>25955.073269205262</v>
      </c>
      <c r="F78" s="4">
        <f t="shared" si="0"/>
        <v>1.0207796013335737</v>
      </c>
      <c r="G78" s="34"/>
    </row>
    <row r="79" spans="3:7" x14ac:dyDescent="0.3">
      <c r="C79">
        <v>74</v>
      </c>
      <c r="D79" s="3">
        <f>IF(C79&lt;='Current Mortgage'!$F$6,$B$4,0)</f>
        <v>355.54894889322304</v>
      </c>
      <c r="E79" s="3">
        <f t="shared" si="2"/>
        <v>26310.622218098484</v>
      </c>
      <c r="F79" s="4">
        <f t="shared" si="0"/>
        <v>1.0230010008152468</v>
      </c>
      <c r="G79" s="34"/>
    </row>
    <row r="80" spans="3:7" x14ac:dyDescent="0.3">
      <c r="C80">
        <v>75</v>
      </c>
      <c r="D80" s="3">
        <f>IF(C80&lt;='Current Mortgage'!$F$6,$B$4,0)</f>
        <v>355.54894889322304</v>
      </c>
      <c r="E80" s="3">
        <f t="shared" si="2"/>
        <v>26666.171166991706</v>
      </c>
      <c r="F80" s="4">
        <f t="shared" si="0"/>
        <v>1.0251631629774092</v>
      </c>
      <c r="G80" s="34"/>
    </row>
    <row r="81" spans="3:7" x14ac:dyDescent="0.3">
      <c r="C81">
        <v>76</v>
      </c>
      <c r="D81" s="3">
        <f>IF(C81&lt;='Current Mortgage'!$F$6,$B$4,0)</f>
        <v>355.54894889322304</v>
      </c>
      <c r="E81" s="3">
        <f t="shared" si="2"/>
        <v>27021.720115884928</v>
      </c>
      <c r="F81" s="4">
        <f t="shared" ref="F81:F144" si="3">((E81-$B$3)/$B$3)/(C81/12)</f>
        <v>1.027268426135304</v>
      </c>
      <c r="G81" s="34"/>
    </row>
    <row r="82" spans="3:7" x14ac:dyDescent="0.3">
      <c r="C82">
        <v>77</v>
      </c>
      <c r="D82" s="3">
        <f>IF(C82&lt;='Current Mortgage'!$F$6,$B$4,0)</f>
        <v>355.54894889322304</v>
      </c>
      <c r="E82" s="3">
        <f t="shared" si="2"/>
        <v>27377.269064778149</v>
      </c>
      <c r="F82" s="4">
        <f t="shared" si="3"/>
        <v>1.0293190071332532</v>
      </c>
      <c r="G82" s="34"/>
    </row>
    <row r="83" spans="3:7" x14ac:dyDescent="0.3">
      <c r="C83">
        <v>78</v>
      </c>
      <c r="D83" s="3">
        <f>IF(C83&lt;='Current Mortgage'!$F$6,$B$4,0)</f>
        <v>355.54894889322304</v>
      </c>
      <c r="E83" s="3">
        <f t="shared" si="2"/>
        <v>27732.818013671371</v>
      </c>
      <c r="F83" s="4">
        <f t="shared" si="3"/>
        <v>1.0313170091312551</v>
      </c>
      <c r="G83" s="34"/>
    </row>
    <row r="84" spans="3:7" x14ac:dyDescent="0.3">
      <c r="C84">
        <v>79</v>
      </c>
      <c r="D84" s="3">
        <f>IF(C84&lt;='Current Mortgage'!$F$6,$B$4,0)</f>
        <v>355.54894889322304</v>
      </c>
      <c r="E84" s="3">
        <f t="shared" si="2"/>
        <v>28088.366962564593</v>
      </c>
      <c r="F84" s="4">
        <f t="shared" si="3"/>
        <v>1.0332644288001938</v>
      </c>
      <c r="G84" s="34"/>
    </row>
    <row r="85" spans="3:7" x14ac:dyDescent="0.3">
      <c r="C85">
        <v>80</v>
      </c>
      <c r="D85" s="3">
        <f>IF(C85&lt;='Current Mortgage'!$F$6,$B$4,0)</f>
        <v>355.54894889322304</v>
      </c>
      <c r="E85" s="3">
        <f t="shared" si="2"/>
        <v>28443.915911457814</v>
      </c>
      <c r="F85" s="4">
        <f t="shared" si="3"/>
        <v>1.035163162977409</v>
      </c>
      <c r="G85" s="34"/>
    </row>
    <row r="86" spans="3:7" x14ac:dyDescent="0.3">
      <c r="C86">
        <v>81</v>
      </c>
      <c r="D86" s="3">
        <f>IF(C86&lt;='Current Mortgage'!$F$6,$B$4,0)</f>
        <v>355.54894889322304</v>
      </c>
      <c r="E86" s="3">
        <f t="shared" si="2"/>
        <v>28799.464860351036</v>
      </c>
      <c r="F86" s="4">
        <f t="shared" si="3"/>
        <v>1.0370150148292607</v>
      </c>
      <c r="G86" s="34"/>
    </row>
    <row r="87" spans="3:7" x14ac:dyDescent="0.3">
      <c r="C87">
        <v>82</v>
      </c>
      <c r="D87" s="3">
        <f>IF(C87&lt;='Current Mortgage'!$F$6,$B$4,0)</f>
        <v>355.54894889322304</v>
      </c>
      <c r="E87" s="3">
        <f t="shared" si="2"/>
        <v>29155.013809244258</v>
      </c>
      <c r="F87" s="4">
        <f t="shared" si="3"/>
        <v>1.0388216995627748</v>
      </c>
      <c r="G87" s="34"/>
    </row>
    <row r="88" spans="3:7" x14ac:dyDescent="0.3">
      <c r="C88">
        <v>83</v>
      </c>
      <c r="D88" s="3">
        <f>IF(C88&lt;='Current Mortgage'!$F$6,$B$4,0)</f>
        <v>355.54894889322304</v>
      </c>
      <c r="E88" s="3">
        <f t="shared" si="2"/>
        <v>29510.562758137479</v>
      </c>
      <c r="F88" s="4">
        <f t="shared" si="3"/>
        <v>1.0405848497243966</v>
      </c>
      <c r="G88" s="34"/>
    </row>
    <row r="89" spans="3:7" x14ac:dyDescent="0.3">
      <c r="C89">
        <v>84</v>
      </c>
      <c r="D89" s="3">
        <f>IF(C89&lt;='Current Mortgage'!$F$6,$B$4,0)</f>
        <v>355.54894889322304</v>
      </c>
      <c r="E89" s="3">
        <f t="shared" si="2"/>
        <v>29866.111707030701</v>
      </c>
      <c r="F89" s="4">
        <f t="shared" si="3"/>
        <v>1.0423060201202659</v>
      </c>
      <c r="G89" s="34"/>
    </row>
    <row r="90" spans="3:7" x14ac:dyDescent="0.3">
      <c r="C90">
        <v>85</v>
      </c>
      <c r="D90" s="3">
        <f>IF(C90&lt;='Current Mortgage'!$F$6,$B$4,0)</f>
        <v>355.54894889322304</v>
      </c>
      <c r="E90" s="3">
        <f t="shared" si="2"/>
        <v>30221.660655923923</v>
      </c>
      <c r="F90" s="4">
        <f t="shared" si="3"/>
        <v>1.0439866923891734</v>
      </c>
      <c r="G90" s="34"/>
    </row>
    <row r="91" spans="3:7" x14ac:dyDescent="0.3">
      <c r="C91">
        <v>86</v>
      </c>
      <c r="D91" s="3">
        <f>IF(C91&lt;='Current Mortgage'!$F$6,$B$4,0)</f>
        <v>355.54894889322304</v>
      </c>
      <c r="E91" s="3">
        <f t="shared" si="2"/>
        <v>30577.209604817144</v>
      </c>
      <c r="F91" s="4">
        <f t="shared" si="3"/>
        <v>1.0456282792564784</v>
      </c>
      <c r="G91" s="34"/>
    </row>
    <row r="92" spans="3:7" x14ac:dyDescent="0.3">
      <c r="C92">
        <v>87</v>
      </c>
      <c r="D92" s="3">
        <f>IF(C92&lt;='Current Mortgage'!$F$6,$B$4,0)</f>
        <v>355.54894889322304</v>
      </c>
      <c r="E92" s="3">
        <f t="shared" si="2"/>
        <v>30932.758553710366</v>
      </c>
      <c r="F92" s="4">
        <f t="shared" si="3"/>
        <v>1.0472321284946502</v>
      </c>
      <c r="G92" s="34"/>
    </row>
    <row r="93" spans="3:7" x14ac:dyDescent="0.3">
      <c r="C93">
        <v>88</v>
      </c>
      <c r="D93" s="3">
        <f>IF(C93&lt;='Current Mortgage'!$F$6,$B$4,0)</f>
        <v>355.54894889322304</v>
      </c>
      <c r="E93" s="3">
        <f t="shared" si="2"/>
        <v>31288.307502603588</v>
      </c>
      <c r="F93" s="4">
        <f t="shared" si="3"/>
        <v>1.0487995266137722</v>
      </c>
      <c r="G93" s="34"/>
    </row>
    <row r="94" spans="3:7" x14ac:dyDescent="0.3">
      <c r="C94">
        <v>89</v>
      </c>
      <c r="D94" s="3">
        <f>IF(C94&lt;='Current Mortgage'!$F$6,$B$4,0)</f>
        <v>355.54894889322304</v>
      </c>
      <c r="E94" s="3">
        <f t="shared" si="2"/>
        <v>31643.856451496809</v>
      </c>
      <c r="F94" s="4">
        <f t="shared" si="3"/>
        <v>1.0503317023032512</v>
      </c>
      <c r="G94" s="34"/>
    </row>
    <row r="95" spans="3:7" x14ac:dyDescent="0.3">
      <c r="C95">
        <v>90</v>
      </c>
      <c r="D95" s="3">
        <f>IF(C95&lt;='Current Mortgage'!$F$6,$B$4,0)</f>
        <v>355.54894889322304</v>
      </c>
      <c r="E95" s="3">
        <f t="shared" si="2"/>
        <v>31999.405400390031</v>
      </c>
      <c r="F95" s="4">
        <f t="shared" si="3"/>
        <v>1.0518298296440751</v>
      </c>
      <c r="G95" s="34"/>
    </row>
    <row r="96" spans="3:7" x14ac:dyDescent="0.3">
      <c r="C96">
        <v>91</v>
      </c>
      <c r="D96" s="3">
        <f>IF(C96&lt;='Current Mortgage'!$F$6,$B$4,0)</f>
        <v>355.54894889322304</v>
      </c>
      <c r="E96" s="3">
        <f t="shared" si="2"/>
        <v>32354.954349283253</v>
      </c>
      <c r="F96" s="4">
        <f t="shared" si="3"/>
        <v>1.0532950311092768</v>
      </c>
      <c r="G96" s="34"/>
    </row>
    <row r="97" spans="3:7" x14ac:dyDescent="0.3">
      <c r="C97">
        <v>92</v>
      </c>
      <c r="D97" s="3">
        <f>IF(C97&lt;='Current Mortgage'!$F$6,$B$4,0)</f>
        <v>355.54894889322304</v>
      </c>
      <c r="E97" s="3">
        <f t="shared" si="2"/>
        <v>32710.503298176474</v>
      </c>
      <c r="F97" s="4">
        <f t="shared" si="3"/>
        <v>1.0547283803687129</v>
      </c>
      <c r="G97" s="34"/>
    </row>
    <row r="98" spans="3:7" x14ac:dyDescent="0.3">
      <c r="C98">
        <v>93</v>
      </c>
      <c r="D98" s="3">
        <f>IF(C98&lt;='Current Mortgage'!$F$6,$B$4,0)</f>
        <v>355.54894889322304</v>
      </c>
      <c r="E98" s="3">
        <f t="shared" si="2"/>
        <v>33066.052247069696</v>
      </c>
      <c r="F98" s="4">
        <f t="shared" si="3"/>
        <v>1.0561309049128922</v>
      </c>
      <c r="G98" s="34"/>
    </row>
    <row r="99" spans="3:7" x14ac:dyDescent="0.3">
      <c r="C99">
        <v>94</v>
      </c>
      <c r="D99" s="3">
        <f>IF(C99&lt;='Current Mortgage'!$F$6,$B$4,0)</f>
        <v>355.54894889322304</v>
      </c>
      <c r="E99" s="3">
        <f t="shared" si="2"/>
        <v>33421.601195962918</v>
      </c>
      <c r="F99" s="4">
        <f t="shared" si="3"/>
        <v>1.0575035885093234</v>
      </c>
      <c r="G99" s="34"/>
    </row>
    <row r="100" spans="3:7" x14ac:dyDescent="0.3">
      <c r="C100">
        <v>95</v>
      </c>
      <c r="D100" s="3">
        <f>IF(C100&lt;='Current Mortgage'!$F$6,$B$4,0)</f>
        <v>355.54894889322304</v>
      </c>
      <c r="E100" s="3">
        <f t="shared" si="2"/>
        <v>33777.150144856139</v>
      </c>
      <c r="F100" s="4">
        <f t="shared" si="3"/>
        <v>1.058847373503724</v>
      </c>
      <c r="G100" s="34"/>
    </row>
    <row r="101" spans="3:7" x14ac:dyDescent="0.3">
      <c r="C101">
        <v>96</v>
      </c>
      <c r="D101" s="3">
        <f>IF(C101&lt;='Current Mortgage'!$F$6,$B$4,0)</f>
        <v>355.54894889322304</v>
      </c>
      <c r="E101" s="3">
        <f t="shared" si="2"/>
        <v>34132.699093749361</v>
      </c>
      <c r="F101" s="4">
        <f t="shared" si="3"/>
        <v>1.0601631629774084</v>
      </c>
      <c r="G101" s="34"/>
    </row>
    <row r="102" spans="3:7" x14ac:dyDescent="0.3">
      <c r="C102">
        <v>97</v>
      </c>
      <c r="D102" s="3">
        <f>IF(C102&lt;='Current Mortgage'!$F$6,$B$4,0)</f>
        <v>355.54894889322304</v>
      </c>
      <c r="E102" s="3">
        <f t="shared" si="2"/>
        <v>34488.248042642583</v>
      </c>
      <c r="F102" s="4">
        <f t="shared" si="3"/>
        <v>1.0614518227712229</v>
      </c>
      <c r="G102" s="34"/>
    </row>
    <row r="103" spans="3:7" x14ac:dyDescent="0.3">
      <c r="C103">
        <v>98</v>
      </c>
      <c r="D103" s="3">
        <f>IF(C103&lt;='Current Mortgage'!$F$6,$B$4,0)</f>
        <v>355.54894889322304</v>
      </c>
      <c r="E103" s="3">
        <f t="shared" si="2"/>
        <v>34843.796991535804</v>
      </c>
      <c r="F103" s="4">
        <f t="shared" si="3"/>
        <v>1.0627141833855716</v>
      </c>
      <c r="G103" s="34"/>
    </row>
    <row r="104" spans="3:7" x14ac:dyDescent="0.3">
      <c r="C104">
        <v>99</v>
      </c>
      <c r="D104" s="3">
        <f>IF(C104&lt;='Current Mortgage'!$F$6,$B$4,0)</f>
        <v>355.54894889322304</v>
      </c>
      <c r="E104" s="3">
        <f t="shared" si="2"/>
        <v>35199.345940429026</v>
      </c>
      <c r="F104" s="4">
        <f t="shared" si="3"/>
        <v>1.0639510417652871</v>
      </c>
      <c r="G104" s="34"/>
    </row>
    <row r="105" spans="3:7" x14ac:dyDescent="0.3">
      <c r="C105">
        <v>100</v>
      </c>
      <c r="D105" s="3">
        <f>IF(C105&lt;='Current Mortgage'!$F$6,$B$4,0)</f>
        <v>355.54894889322304</v>
      </c>
      <c r="E105" s="3">
        <f t="shared" si="2"/>
        <v>35554.894889322248</v>
      </c>
      <c r="F105" s="4">
        <f t="shared" si="3"/>
        <v>1.0651631629774083</v>
      </c>
      <c r="G105" s="34"/>
    </row>
    <row r="106" spans="3:7" x14ac:dyDescent="0.3">
      <c r="C106">
        <v>101</v>
      </c>
      <c r="D106" s="3">
        <f>IF(C106&lt;='Current Mortgage'!$F$6,$B$4,0)</f>
        <v>355.54894889322304</v>
      </c>
      <c r="E106" s="3">
        <f t="shared" si="2"/>
        <v>35910.443838215469</v>
      </c>
      <c r="F106" s="4">
        <f t="shared" si="3"/>
        <v>1.0663512817892895</v>
      </c>
      <c r="G106" s="34"/>
    </row>
    <row r="107" spans="3:7" x14ac:dyDescent="0.3">
      <c r="C107">
        <v>102</v>
      </c>
      <c r="D107" s="3">
        <f>IF(C107&lt;='Current Mortgage'!$F$6,$B$4,0)</f>
        <v>355.54894889322304</v>
      </c>
      <c r="E107" s="3">
        <f t="shared" si="2"/>
        <v>36265.992787108691</v>
      </c>
      <c r="F107" s="4">
        <f t="shared" si="3"/>
        <v>1.0675161041538788</v>
      </c>
      <c r="G107" s="34"/>
    </row>
    <row r="108" spans="3:7" x14ac:dyDescent="0.3">
      <c r="C108">
        <v>103</v>
      </c>
      <c r="D108" s="3">
        <f>IF(C108&lt;='Current Mortgage'!$F$6,$B$4,0)</f>
        <v>355.54894889322304</v>
      </c>
      <c r="E108" s="3">
        <f t="shared" si="2"/>
        <v>36621.541736001913</v>
      </c>
      <c r="F108" s="4">
        <f t="shared" si="3"/>
        <v>1.068658308608476</v>
      </c>
      <c r="G108" s="34"/>
    </row>
    <row r="109" spans="3:7" x14ac:dyDescent="0.3">
      <c r="C109">
        <v>104</v>
      </c>
      <c r="D109" s="3">
        <f>IF(C109&lt;='Current Mortgage'!$F$6,$B$4,0)</f>
        <v>355.54894889322304</v>
      </c>
      <c r="E109" s="3">
        <f t="shared" si="2"/>
        <v>36977.090684895134</v>
      </c>
      <c r="F109" s="4">
        <f t="shared" si="3"/>
        <v>1.0697785475927928</v>
      </c>
      <c r="G109" s="34"/>
    </row>
    <row r="110" spans="3:7" x14ac:dyDescent="0.3">
      <c r="C110">
        <v>105</v>
      </c>
      <c r="D110" s="3">
        <f>IF(C110&lt;='Current Mortgage'!$F$6,$B$4,0)</f>
        <v>355.54894889322304</v>
      </c>
      <c r="E110" s="3">
        <f t="shared" si="2"/>
        <v>37332.639633788356</v>
      </c>
      <c r="F110" s="4">
        <f t="shared" si="3"/>
        <v>1.0708774486916939</v>
      </c>
      <c r="G110" s="34"/>
    </row>
    <row r="111" spans="3:7" x14ac:dyDescent="0.3">
      <c r="C111">
        <v>106</v>
      </c>
      <c r="D111" s="3">
        <f>IF(C111&lt;='Current Mortgage'!$F$6,$B$4,0)</f>
        <v>355.54894889322304</v>
      </c>
      <c r="E111" s="3">
        <f t="shared" si="2"/>
        <v>37688.188582681578</v>
      </c>
      <c r="F111" s="4">
        <f t="shared" si="3"/>
        <v>1.0719556158075967</v>
      </c>
      <c r="G111" s="34"/>
    </row>
    <row r="112" spans="3:7" x14ac:dyDescent="0.3">
      <c r="C112">
        <v>107</v>
      </c>
      <c r="D112" s="3">
        <f>IF(C112&lt;='Current Mortgage'!$F$6,$B$4,0)</f>
        <v>355.54894889322304</v>
      </c>
      <c r="E112" s="3">
        <f t="shared" si="2"/>
        <v>38043.7375315748</v>
      </c>
      <c r="F112" s="4">
        <f t="shared" si="3"/>
        <v>1.0730136302671278</v>
      </c>
      <c r="G112" s="34"/>
    </row>
    <row r="113" spans="3:7" x14ac:dyDescent="0.3">
      <c r="C113">
        <v>108</v>
      </c>
      <c r="D113" s="3">
        <f>IF(C113&lt;='Current Mortgage'!$F$6,$B$4,0)</f>
        <v>355.54894889322304</v>
      </c>
      <c r="E113" s="3">
        <f t="shared" si="2"/>
        <v>38399.286480468021</v>
      </c>
      <c r="F113" s="4">
        <f t="shared" si="3"/>
        <v>1.074052051866297</v>
      </c>
      <c r="G113" s="34"/>
    </row>
    <row r="114" spans="3:7" x14ac:dyDescent="0.3">
      <c r="C114">
        <v>109</v>
      </c>
      <c r="D114" s="3">
        <f>IF(C114&lt;='Current Mortgage'!$F$6,$B$4,0)</f>
        <v>355.54894889322304</v>
      </c>
      <c r="E114" s="3">
        <f t="shared" si="2"/>
        <v>38754.835429361243</v>
      </c>
      <c r="F114" s="4">
        <f t="shared" si="3"/>
        <v>1.0750714198581419</v>
      </c>
      <c r="G114" s="34"/>
    </row>
    <row r="115" spans="3:7" x14ac:dyDescent="0.3">
      <c r="C115">
        <v>110</v>
      </c>
      <c r="D115" s="3">
        <f>IF(C115&lt;='Current Mortgage'!$F$6,$B$4,0)</f>
        <v>355.54894889322304</v>
      </c>
      <c r="E115" s="3">
        <f t="shared" si="2"/>
        <v>39110.384378254465</v>
      </c>
      <c r="F115" s="4">
        <f t="shared" si="3"/>
        <v>1.0760722538864991</v>
      </c>
      <c r="G115" s="34"/>
    </row>
    <row r="116" spans="3:7" x14ac:dyDescent="0.3">
      <c r="C116">
        <v>111</v>
      </c>
      <c r="D116" s="3">
        <f>IF(C116&lt;='Current Mortgage'!$F$6,$B$4,0)</f>
        <v>355.54894889322304</v>
      </c>
      <c r="E116" s="3">
        <f t="shared" si="2"/>
        <v>39465.933327147686</v>
      </c>
      <c r="F116" s="4">
        <f t="shared" si="3"/>
        <v>1.0770550548692999</v>
      </c>
      <c r="G116" s="34"/>
    </row>
    <row r="117" spans="3:7" x14ac:dyDescent="0.3">
      <c r="C117">
        <v>112</v>
      </c>
      <c r="D117" s="3">
        <f>IF(C117&lt;='Current Mortgage'!$F$6,$B$4,0)</f>
        <v>355.54894889322304</v>
      </c>
      <c r="E117" s="3">
        <f t="shared" si="2"/>
        <v>39821.482276040908</v>
      </c>
      <c r="F117" s="4">
        <f t="shared" si="3"/>
        <v>1.0780203058345508</v>
      </c>
      <c r="G117" s="34"/>
    </row>
    <row r="118" spans="3:7" x14ac:dyDescent="0.3">
      <c r="C118">
        <v>113</v>
      </c>
      <c r="D118" s="3">
        <f>IF(C118&lt;='Current Mortgage'!$F$6,$B$4,0)</f>
        <v>355.54894889322304</v>
      </c>
      <c r="E118" s="3">
        <f t="shared" si="2"/>
        <v>40177.03122493413</v>
      </c>
      <c r="F118" s="4">
        <f t="shared" si="3"/>
        <v>1.0789684727119213</v>
      </c>
      <c r="G118" s="34"/>
    </row>
    <row r="119" spans="3:7" x14ac:dyDescent="0.3">
      <c r="C119">
        <v>114</v>
      </c>
      <c r="D119" s="3">
        <f>IF(C119&lt;='Current Mortgage'!$F$6,$B$4,0)</f>
        <v>355.54894889322304</v>
      </c>
      <c r="E119" s="3">
        <f t="shared" si="2"/>
        <v>40532.580173827351</v>
      </c>
      <c r="F119" s="4">
        <f t="shared" si="3"/>
        <v>1.0799000050826713</v>
      </c>
      <c r="G119" s="34"/>
    </row>
    <row r="120" spans="3:7" x14ac:dyDescent="0.3">
      <c r="C120">
        <v>115</v>
      </c>
      <c r="D120" s="3">
        <f>IF(C120&lt;='Current Mortgage'!$F$6,$B$4,0)</f>
        <v>355.54894889322304</v>
      </c>
      <c r="E120" s="3">
        <f t="shared" si="2"/>
        <v>40888.129122720573</v>
      </c>
      <c r="F120" s="4">
        <f t="shared" si="3"/>
        <v>1.0808153368904512</v>
      </c>
      <c r="G120" s="34"/>
    </row>
    <row r="121" spans="3:7" x14ac:dyDescent="0.3">
      <c r="C121">
        <v>116</v>
      </c>
      <c r="D121" s="3">
        <f>IF(C121&lt;='Current Mortgage'!$F$6,$B$4,0)</f>
        <v>355.54894889322304</v>
      </c>
      <c r="E121" s="3">
        <f t="shared" si="2"/>
        <v>41243.678071613795</v>
      </c>
      <c r="F121" s="4">
        <f t="shared" si="3"/>
        <v>1.081714887115339</v>
      </c>
      <c r="G121" s="34"/>
    </row>
    <row r="122" spans="3:7" x14ac:dyDescent="0.3">
      <c r="C122">
        <v>117</v>
      </c>
      <c r="D122" s="3">
        <f>IF(C122&lt;='Current Mortgage'!$F$6,$B$4,0)</f>
        <v>355.54894889322304</v>
      </c>
      <c r="E122" s="3">
        <f t="shared" si="2"/>
        <v>41599.227020507016</v>
      </c>
      <c r="F122" s="4">
        <f t="shared" si="3"/>
        <v>1.0825990604133053</v>
      </c>
      <c r="G122" s="34"/>
    </row>
    <row r="123" spans="3:7" x14ac:dyDescent="0.3">
      <c r="C123">
        <v>118</v>
      </c>
      <c r="D123" s="3">
        <f>IF(C123&lt;='Current Mortgage'!$F$6,$B$4,0)</f>
        <v>355.54894889322304</v>
      </c>
      <c r="E123" s="3">
        <f t="shared" si="2"/>
        <v>41954.775969400238</v>
      </c>
      <c r="F123" s="4">
        <f t="shared" si="3"/>
        <v>1.0834682477231705</v>
      </c>
      <c r="G123" s="34"/>
    </row>
    <row r="124" spans="3:7" x14ac:dyDescent="0.3">
      <c r="C124">
        <v>119</v>
      </c>
      <c r="D124" s="3">
        <f>IF(C124&lt;='Current Mortgage'!$F$6,$B$4,0)</f>
        <v>355.54894889322304</v>
      </c>
      <c r="E124" s="3">
        <f t="shared" si="2"/>
        <v>42310.32491829346</v>
      </c>
      <c r="F124" s="4">
        <f t="shared" si="3"/>
        <v>1.0843228268429541</v>
      </c>
      <c r="G124" s="34"/>
    </row>
    <row r="125" spans="3:7" x14ac:dyDescent="0.3">
      <c r="C125">
        <v>120</v>
      </c>
      <c r="D125" s="3">
        <f>IF(C125&lt;='Current Mortgage'!$F$6,$B$4,0)</f>
        <v>355.54894889322304</v>
      </c>
      <c r="E125" s="3">
        <f t="shared" si="2"/>
        <v>42665.873867186681</v>
      </c>
      <c r="F125" s="4">
        <f t="shared" si="3"/>
        <v>1.0851631629774077</v>
      </c>
      <c r="G125" s="34"/>
    </row>
    <row r="126" spans="3:7" x14ac:dyDescent="0.3">
      <c r="C126">
        <v>121</v>
      </c>
      <c r="D126" s="3">
        <f>IF(C126&lt;='Current Mortgage'!$F$6,$B$4,0)</f>
        <v>355.54894889322304</v>
      </c>
      <c r="E126" s="3">
        <f t="shared" si="2"/>
        <v>43021.422816079903</v>
      </c>
      <c r="F126" s="4">
        <f t="shared" si="3"/>
        <v>1.0859896092583994</v>
      </c>
      <c r="G126" s="34"/>
    </row>
    <row r="127" spans="3:7" x14ac:dyDescent="0.3">
      <c r="C127">
        <v>122</v>
      </c>
      <c r="D127" s="3">
        <f>IF(C127&lt;='Current Mortgage'!$F$6,$B$4,0)</f>
        <v>355.54894889322304</v>
      </c>
      <c r="E127" s="3">
        <f t="shared" si="2"/>
        <v>43376.971764973125</v>
      </c>
      <c r="F127" s="4">
        <f t="shared" si="3"/>
        <v>1.086802507239703</v>
      </c>
      <c r="G127" s="34"/>
    </row>
    <row r="128" spans="3:7" x14ac:dyDescent="0.3">
      <c r="C128">
        <v>123</v>
      </c>
      <c r="D128" s="3">
        <f>IF(C128&lt;='Current Mortgage'!$F$6,$B$4,0)</f>
        <v>355.54894889322304</v>
      </c>
      <c r="E128" s="3">
        <f t="shared" si="2"/>
        <v>43732.520713866346</v>
      </c>
      <c r="F128" s="4">
        <f t="shared" si="3"/>
        <v>1.0876021873676518</v>
      </c>
      <c r="G128" s="34"/>
    </row>
    <row r="129" spans="3:7" x14ac:dyDescent="0.3">
      <c r="C129">
        <v>124</v>
      </c>
      <c r="D129" s="3">
        <f>IF(C129&lt;='Current Mortgage'!$F$6,$B$4,0)</f>
        <v>355.54894889322304</v>
      </c>
      <c r="E129" s="3">
        <f t="shared" si="2"/>
        <v>44088.069662759568</v>
      </c>
      <c r="F129" s="4">
        <f t="shared" si="3"/>
        <v>1.0883889694290205</v>
      </c>
      <c r="G129" s="34"/>
    </row>
    <row r="130" spans="3:7" x14ac:dyDescent="0.3">
      <c r="C130">
        <v>125</v>
      </c>
      <c r="D130" s="3">
        <f>IF(C130&lt;='Current Mortgage'!$F$6,$B$4,0)</f>
        <v>355.54894889322304</v>
      </c>
      <c r="E130" s="3">
        <f t="shared" si="2"/>
        <v>44443.61861165279</v>
      </c>
      <c r="F130" s="4">
        <f t="shared" si="3"/>
        <v>1.0891631629774077</v>
      </c>
      <c r="G130" s="34"/>
    </row>
    <row r="131" spans="3:7" x14ac:dyDescent="0.3">
      <c r="C131">
        <v>126</v>
      </c>
      <c r="D131" s="3">
        <f>IF(C131&lt;='Current Mortgage'!$F$6,$B$4,0)</f>
        <v>355.54894889322304</v>
      </c>
      <c r="E131" s="3">
        <f t="shared" si="2"/>
        <v>44799.167560546011</v>
      </c>
      <c r="F131" s="4">
        <f t="shared" si="3"/>
        <v>1.0899250677393124</v>
      </c>
      <c r="G131" s="34"/>
    </row>
    <row r="132" spans="3:7" x14ac:dyDescent="0.3">
      <c r="C132">
        <v>127</v>
      </c>
      <c r="D132" s="3">
        <f>IF(C132&lt;='Current Mortgage'!$F$6,$B$4,0)</f>
        <v>355.54894889322304</v>
      </c>
      <c r="E132" s="3">
        <f t="shared" si="2"/>
        <v>45154.716509439233</v>
      </c>
      <c r="F132" s="4">
        <f t="shared" si="3"/>
        <v>1.0906749740010298</v>
      </c>
      <c r="G132" s="34"/>
    </row>
    <row r="133" spans="3:7" x14ac:dyDescent="0.3">
      <c r="C133">
        <v>128</v>
      </c>
      <c r="D133" s="3">
        <f>IF(C133&lt;='Current Mortgage'!$F$6,$B$4,0)</f>
        <v>355.54894889322304</v>
      </c>
      <c r="E133" s="3">
        <f t="shared" si="2"/>
        <v>45510.265458332455</v>
      </c>
      <c r="F133" s="4">
        <f t="shared" si="3"/>
        <v>1.0914131629774078</v>
      </c>
      <c r="G133" s="34"/>
    </row>
    <row r="134" spans="3:7" x14ac:dyDescent="0.3">
      <c r="C134">
        <v>129</v>
      </c>
      <c r="D134" s="3">
        <f>IF(C134&lt;='Current Mortgage'!$F$6,$B$4,0)</f>
        <v>355.54894889322304</v>
      </c>
      <c r="E134" s="3">
        <f t="shared" si="2"/>
        <v>45865.814407225676</v>
      </c>
      <c r="F134" s="4">
        <f t="shared" si="3"/>
        <v>1.0921399071634541</v>
      </c>
      <c r="G134" s="34"/>
    </row>
    <row r="135" spans="3:7" x14ac:dyDescent="0.3">
      <c r="C135">
        <v>130</v>
      </c>
      <c r="D135" s="3">
        <f>IF(C135&lt;='Current Mortgage'!$F$6,$B$4,0)</f>
        <v>355.54894889322304</v>
      </c>
      <c r="E135" s="3">
        <f t="shared" si="2"/>
        <v>46221.363356118898</v>
      </c>
      <c r="F135" s="4">
        <f t="shared" si="3"/>
        <v>1.0928554706697153</v>
      </c>
      <c r="G135" s="34"/>
    </row>
    <row r="136" spans="3:7" x14ac:dyDescent="0.3">
      <c r="C136">
        <v>131</v>
      </c>
      <c r="D136" s="3">
        <f>IF(C136&lt;='Current Mortgage'!$F$6,$B$4,0)</f>
        <v>355.54894889322304</v>
      </c>
      <c r="E136" s="3">
        <f t="shared" ref="E136:E199" si="4">E135+D136</f>
        <v>46576.91230501212</v>
      </c>
      <c r="F136" s="4">
        <f t="shared" si="3"/>
        <v>1.0935601095422931</v>
      </c>
      <c r="G136" s="34"/>
    </row>
    <row r="137" spans="3:7" x14ac:dyDescent="0.3">
      <c r="C137">
        <v>132</v>
      </c>
      <c r="D137" s="3">
        <f>IF(C137&lt;='Current Mortgage'!$F$6,$B$4,0)</f>
        <v>355.54894889322304</v>
      </c>
      <c r="E137" s="3">
        <f t="shared" si="4"/>
        <v>46932.461253905341</v>
      </c>
      <c r="F137" s="4">
        <f t="shared" si="3"/>
        <v>1.0942540720683167</v>
      </c>
      <c r="G137" s="34"/>
    </row>
    <row r="138" spans="3:7" x14ac:dyDescent="0.3">
      <c r="C138">
        <v>133</v>
      </c>
      <c r="D138" s="3">
        <f>IF(C138&lt;='Current Mortgage'!$F$6,$B$4,0)</f>
        <v>355.54894889322304</v>
      </c>
      <c r="E138" s="3">
        <f t="shared" si="4"/>
        <v>47288.010202798563</v>
      </c>
      <c r="F138" s="4">
        <f t="shared" si="3"/>
        <v>1.0949375990676331</v>
      </c>
      <c r="G138" s="34"/>
    </row>
    <row r="139" spans="3:7" x14ac:dyDescent="0.3">
      <c r="C139">
        <v>134</v>
      </c>
      <c r="D139" s="3">
        <f>IF(C139&lt;='Current Mortgage'!$F$6,$B$4,0)</f>
        <v>355.54894889322304</v>
      </c>
      <c r="E139" s="3">
        <f t="shared" si="4"/>
        <v>47643.559151691785</v>
      </c>
      <c r="F139" s="4">
        <f t="shared" si="3"/>
        <v>1.0956109241714376</v>
      </c>
      <c r="G139" s="34"/>
    </row>
    <row r="140" spans="3:7" x14ac:dyDescent="0.3">
      <c r="C140">
        <v>135</v>
      </c>
      <c r="D140" s="3">
        <f>IF(C140&lt;='Current Mortgage'!$F$6,$B$4,0)</f>
        <v>355.54894889322304</v>
      </c>
      <c r="E140" s="3">
        <f t="shared" si="4"/>
        <v>47999.108100585006</v>
      </c>
      <c r="F140" s="4">
        <f t="shared" si="3"/>
        <v>1.0962742740885187</v>
      </c>
      <c r="G140" s="34"/>
    </row>
    <row r="141" spans="3:7" x14ac:dyDescent="0.3">
      <c r="C141">
        <v>136</v>
      </c>
      <c r="D141" s="3">
        <f>IF(C141&lt;='Current Mortgage'!$F$6,$B$4,0)</f>
        <v>355.54894889322304</v>
      </c>
      <c r="E141" s="3">
        <f t="shared" si="4"/>
        <v>48354.657049478228</v>
      </c>
      <c r="F141" s="4">
        <f t="shared" si="3"/>
        <v>1.0969278688597606</v>
      </c>
      <c r="G141" s="34"/>
    </row>
    <row r="142" spans="3:7" x14ac:dyDescent="0.3">
      <c r="C142">
        <v>137</v>
      </c>
      <c r="D142" s="3">
        <f>IF(C142&lt;='Current Mortgage'!$F$6,$B$4,0)</f>
        <v>355.54894889322304</v>
      </c>
      <c r="E142" s="3">
        <f t="shared" si="4"/>
        <v>48710.20599837145</v>
      </c>
      <c r="F142" s="4">
        <f t="shared" si="3"/>
        <v>1.097571922101495</v>
      </c>
      <c r="G142" s="34"/>
    </row>
    <row r="143" spans="3:7" x14ac:dyDescent="0.3">
      <c r="C143">
        <v>138</v>
      </c>
      <c r="D143" s="3">
        <f>IF(C143&lt;='Current Mortgage'!$F$6,$B$4,0)</f>
        <v>355.54894889322304</v>
      </c>
      <c r="E143" s="3">
        <f t="shared" si="4"/>
        <v>49065.754947264672</v>
      </c>
      <c r="F143" s="4">
        <f t="shared" si="3"/>
        <v>1.0982066412382772</v>
      </c>
      <c r="G143" s="34"/>
    </row>
    <row r="144" spans="3:7" x14ac:dyDescent="0.3">
      <c r="C144">
        <v>139</v>
      </c>
      <c r="D144" s="3">
        <f>IF(C144&lt;='Current Mortgage'!$F$6,$B$4,0)</f>
        <v>355.54894889322304</v>
      </c>
      <c r="E144" s="3">
        <f t="shared" si="4"/>
        <v>49421.303896157893</v>
      </c>
      <c r="F144" s="4">
        <f t="shared" si="3"/>
        <v>1.0988322277256088</v>
      </c>
      <c r="G144" s="34"/>
    </row>
    <row r="145" spans="3:7" x14ac:dyDescent="0.3">
      <c r="C145">
        <v>140</v>
      </c>
      <c r="D145" s="3">
        <f>IF(C145&lt;='Current Mortgage'!$F$6,$B$4,0)</f>
        <v>355.54894889322304</v>
      </c>
      <c r="E145" s="3">
        <f t="shared" si="4"/>
        <v>49776.852845051115</v>
      </c>
      <c r="F145" s="4">
        <f t="shared" ref="F145:F208" si="5">((E145-$B$3)/$B$3)/(C145/12)</f>
        <v>1.0994488772631219</v>
      </c>
      <c r="G145" s="34"/>
    </row>
    <row r="146" spans="3:7" x14ac:dyDescent="0.3">
      <c r="C146">
        <v>141</v>
      </c>
      <c r="D146" s="3">
        <f>IF(C146&lt;='Current Mortgage'!$F$6,$B$4,0)</f>
        <v>355.54894889322304</v>
      </c>
      <c r="E146" s="3">
        <f t="shared" si="4"/>
        <v>50132.401793944337</v>
      </c>
      <c r="F146" s="4">
        <f t="shared" si="5"/>
        <v>1.1000567799986842</v>
      </c>
      <c r="G146" s="34"/>
    </row>
    <row r="147" spans="3:7" x14ac:dyDescent="0.3">
      <c r="C147">
        <v>142</v>
      </c>
      <c r="D147" s="3">
        <f>IF(C147&lt;='Current Mortgage'!$F$6,$B$4,0)</f>
        <v>355.54894889322304</v>
      </c>
      <c r="E147" s="3">
        <f t="shared" si="4"/>
        <v>50487.950742837558</v>
      </c>
      <c r="F147" s="4">
        <f t="shared" si="5"/>
        <v>1.1006561207238863</v>
      </c>
      <c r="G147" s="34"/>
    </row>
    <row r="148" spans="3:7" x14ac:dyDescent="0.3">
      <c r="C148">
        <v>143</v>
      </c>
      <c r="D148" s="3">
        <f>IF(C148&lt;='Current Mortgage'!$F$6,$B$4,0)</f>
        <v>355.54894889322304</v>
      </c>
      <c r="E148" s="3">
        <f t="shared" si="4"/>
        <v>50843.49969173078</v>
      </c>
      <c r="F148" s="4">
        <f t="shared" si="5"/>
        <v>1.1012470790613236</v>
      </c>
      <c r="G148" s="34"/>
    </row>
    <row r="149" spans="3:7" x14ac:dyDescent="0.3">
      <c r="C149">
        <v>144</v>
      </c>
      <c r="D149" s="3">
        <f>IF(C149&lt;='Current Mortgage'!$F$6,$B$4,0)</f>
        <v>355.54894889322304</v>
      </c>
      <c r="E149" s="3">
        <f t="shared" si="4"/>
        <v>51199.048640624002</v>
      </c>
      <c r="F149" s="4">
        <f t="shared" si="5"/>
        <v>1.1018298296440741</v>
      </c>
      <c r="G149" s="34"/>
    </row>
    <row r="150" spans="3:7" x14ac:dyDescent="0.3">
      <c r="C150">
        <v>145</v>
      </c>
      <c r="D150" s="3">
        <f>IF(C150&lt;='Current Mortgage'!$F$6,$B$4,0)</f>
        <v>355.54894889322304</v>
      </c>
      <c r="E150" s="3">
        <f t="shared" si="4"/>
        <v>51554.597589517223</v>
      </c>
      <c r="F150" s="4">
        <f t="shared" si="5"/>
        <v>1.1024045422877522</v>
      </c>
      <c r="G150" s="34"/>
    </row>
    <row r="151" spans="3:7" x14ac:dyDescent="0.3">
      <c r="C151">
        <v>146</v>
      </c>
      <c r="D151" s="3">
        <f>IF(C151&lt;='Current Mortgage'!$F$6,$B$4,0)</f>
        <v>355.54894889322304</v>
      </c>
      <c r="E151" s="3">
        <f t="shared" si="4"/>
        <v>51910.146538410445</v>
      </c>
      <c r="F151" s="4">
        <f t="shared" si="5"/>
        <v>1.1029713821554896</v>
      </c>
      <c r="G151" s="34"/>
    </row>
    <row r="152" spans="3:7" x14ac:dyDescent="0.3">
      <c r="C152">
        <v>147</v>
      </c>
      <c r="D152" s="3">
        <f>IF(C152&lt;='Current Mortgage'!$F$6,$B$4,0)</f>
        <v>355.54894889322304</v>
      </c>
      <c r="E152" s="3">
        <f t="shared" si="4"/>
        <v>52265.695487303667</v>
      </c>
      <c r="F152" s="4">
        <f t="shared" si="5"/>
        <v>1.103530509916183</v>
      </c>
      <c r="G152" s="34"/>
    </row>
    <row r="153" spans="3:7" x14ac:dyDescent="0.3">
      <c r="C153">
        <v>148</v>
      </c>
      <c r="D153" s="3">
        <f>IF(C153&lt;='Current Mortgage'!$F$6,$B$4,0)</f>
        <v>355.54894889322304</v>
      </c>
      <c r="E153" s="3">
        <f t="shared" si="4"/>
        <v>52621.244436196888</v>
      </c>
      <c r="F153" s="4">
        <f t="shared" si="5"/>
        <v>1.1040820818963262</v>
      </c>
      <c r="G153" s="34"/>
    </row>
    <row r="154" spans="3:7" x14ac:dyDescent="0.3">
      <c r="C154">
        <v>149</v>
      </c>
      <c r="D154" s="3">
        <f>IF(C154&lt;='Current Mortgage'!$F$6,$B$4,0)</f>
        <v>355.54894889322304</v>
      </c>
      <c r="E154" s="3">
        <f t="shared" si="4"/>
        <v>52976.79338509011</v>
      </c>
      <c r="F154" s="4">
        <f t="shared" si="5"/>
        <v>1.1046262502257296</v>
      </c>
      <c r="G154" s="34"/>
    </row>
    <row r="155" spans="3:7" x14ac:dyDescent="0.3">
      <c r="C155">
        <v>150</v>
      </c>
      <c r="D155" s="3">
        <f>IF(C155&lt;='Current Mortgage'!$F$6,$B$4,0)</f>
        <v>355.54894889322304</v>
      </c>
      <c r="E155" s="3">
        <f t="shared" si="4"/>
        <v>53332.342333983332</v>
      </c>
      <c r="F155" s="4">
        <f t="shared" si="5"/>
        <v>1.1051631629774075</v>
      </c>
      <c r="G155" s="34"/>
    </row>
    <row r="156" spans="3:7" x14ac:dyDescent="0.3">
      <c r="C156">
        <v>151</v>
      </c>
      <c r="D156" s="3">
        <f>IF(C156&lt;='Current Mortgage'!$F$6,$B$4,0)</f>
        <v>355.54894889322304</v>
      </c>
      <c r="E156" s="3">
        <f t="shared" si="4"/>
        <v>53687.891282876553</v>
      </c>
      <c r="F156" s="4">
        <f t="shared" si="5"/>
        <v>1.1056929643019107</v>
      </c>
      <c r="G156" s="34"/>
    </row>
    <row r="157" spans="3:7" x14ac:dyDescent="0.3">
      <c r="C157">
        <v>152</v>
      </c>
      <c r="D157" s="3">
        <f>IF(C157&lt;='Current Mortgage'!$F$6,$B$4,0)</f>
        <v>355.54894889322304</v>
      </c>
      <c r="E157" s="3">
        <f t="shared" si="4"/>
        <v>54043.440231769775</v>
      </c>
      <c r="F157" s="4">
        <f t="shared" si="5"/>
        <v>1.1062157945563547</v>
      </c>
      <c r="G157" s="34"/>
    </row>
    <row r="158" spans="3:7" x14ac:dyDescent="0.3">
      <c r="C158">
        <v>153</v>
      </c>
      <c r="D158" s="3">
        <f>IF(C158&lt;='Current Mortgage'!$F$6,$B$4,0)</f>
        <v>355.54894889322304</v>
      </c>
      <c r="E158" s="3">
        <f t="shared" si="4"/>
        <v>54398.989180662997</v>
      </c>
      <c r="F158" s="4">
        <f t="shared" si="5"/>
        <v>1.1067317904283878</v>
      </c>
      <c r="G158" s="34"/>
    </row>
    <row r="159" spans="3:7" x14ac:dyDescent="0.3">
      <c r="C159">
        <v>154</v>
      </c>
      <c r="D159" s="3">
        <f>IF(C159&lt;='Current Mortgage'!$F$6,$B$4,0)</f>
        <v>355.54894889322304</v>
      </c>
      <c r="E159" s="3">
        <f t="shared" si="4"/>
        <v>54754.538129556218</v>
      </c>
      <c r="F159" s="4">
        <f t="shared" si="5"/>
        <v>1.1072410850553294</v>
      </c>
      <c r="G159" s="34"/>
    </row>
    <row r="160" spans="3:7" x14ac:dyDescent="0.3">
      <c r="C160">
        <v>155</v>
      </c>
      <c r="D160" s="3">
        <f>IF(C160&lt;='Current Mortgage'!$F$6,$B$4,0)</f>
        <v>355.54894889322304</v>
      </c>
      <c r="E160" s="3">
        <f t="shared" si="4"/>
        <v>55110.08707844944</v>
      </c>
      <c r="F160" s="4">
        <f t="shared" si="5"/>
        <v>1.1077438081386977</v>
      </c>
      <c r="G160" s="34"/>
    </row>
    <row r="161" spans="3:7" x14ac:dyDescent="0.3">
      <c r="C161">
        <v>156</v>
      </c>
      <c r="D161" s="3">
        <f>IF(C161&lt;='Current Mortgage'!$F$6,$B$4,0)</f>
        <v>355.54894889322304</v>
      </c>
      <c r="E161" s="3">
        <f t="shared" si="4"/>
        <v>55465.636027342662</v>
      </c>
      <c r="F161" s="4">
        <f t="shared" si="5"/>
        <v>1.1082400860543304</v>
      </c>
      <c r="G161" s="34"/>
    </row>
    <row r="162" spans="3:7" x14ac:dyDescent="0.3">
      <c r="C162">
        <v>157</v>
      </c>
      <c r="D162" s="3">
        <f>IF(C162&lt;='Current Mortgage'!$F$6,$B$4,0)</f>
        <v>355.54894889322304</v>
      </c>
      <c r="E162" s="3">
        <f t="shared" si="4"/>
        <v>55821.184976235883</v>
      </c>
      <c r="F162" s="4">
        <f t="shared" si="5"/>
        <v>1.1087300419582991</v>
      </c>
      <c r="G162" s="34"/>
    </row>
    <row r="163" spans="3:7" x14ac:dyDescent="0.3">
      <c r="C163">
        <v>158</v>
      </c>
      <c r="D163" s="3">
        <f>IF(C163&lt;='Current Mortgage'!$F$6,$B$4,0)</f>
        <v>355.54894889322304</v>
      </c>
      <c r="E163" s="3">
        <f t="shared" si="4"/>
        <v>56176.733925129105</v>
      </c>
      <c r="F163" s="4">
        <f t="shared" si="5"/>
        <v>1.1092137958887998</v>
      </c>
      <c r="G163" s="34"/>
    </row>
    <row r="164" spans="3:7" x14ac:dyDescent="0.3">
      <c r="C164">
        <v>159</v>
      </c>
      <c r="D164" s="3">
        <f>IF(C164&lt;='Current Mortgage'!$F$6,$B$4,0)</f>
        <v>355.54894889322304</v>
      </c>
      <c r="E164" s="3">
        <f t="shared" si="4"/>
        <v>56532.282874022327</v>
      </c>
      <c r="F164" s="4">
        <f t="shared" si="5"/>
        <v>1.1096914648641996</v>
      </c>
      <c r="G164" s="34"/>
    </row>
    <row r="165" spans="3:7" x14ac:dyDescent="0.3">
      <c r="C165">
        <v>160</v>
      </c>
      <c r="D165" s="3">
        <f>IF(C165&lt;='Current Mortgage'!$F$6,$B$4,0)</f>
        <v>355.54894889322304</v>
      </c>
      <c r="E165" s="3">
        <f t="shared" si="4"/>
        <v>56887.831822915548</v>
      </c>
      <c r="F165" s="4">
        <f t="shared" si="5"/>
        <v>1.1101631629774071</v>
      </c>
      <c r="G165" s="34"/>
    </row>
    <row r="166" spans="3:7" x14ac:dyDescent="0.3">
      <c r="C166">
        <v>161</v>
      </c>
      <c r="D166" s="3">
        <f>IF(C166&lt;='Current Mortgage'!$F$6,$B$4,0)</f>
        <v>355.54894889322304</v>
      </c>
      <c r="E166" s="3">
        <f t="shared" si="4"/>
        <v>57243.38077180877</v>
      </c>
      <c r="F166" s="4">
        <f t="shared" si="5"/>
        <v>1.1106290014867242</v>
      </c>
      <c r="G166" s="34"/>
    </row>
    <row r="167" spans="3:7" x14ac:dyDescent="0.3">
      <c r="C167">
        <v>162</v>
      </c>
      <c r="D167" s="3">
        <f>IF(C167&lt;='Current Mortgage'!$F$6,$B$4,0)</f>
        <v>355.54894889322304</v>
      </c>
      <c r="E167" s="3">
        <f t="shared" si="4"/>
        <v>57598.929720701992</v>
      </c>
      <c r="F167" s="4">
        <f t="shared" si="5"/>
        <v>1.1110890889033331</v>
      </c>
      <c r="G167" s="34"/>
    </row>
    <row r="168" spans="3:7" x14ac:dyDescent="0.3">
      <c r="C168">
        <v>163</v>
      </c>
      <c r="D168" s="3">
        <f>IF(C168&lt;='Current Mortgage'!$F$6,$B$4,0)</f>
        <v>355.54894889322304</v>
      </c>
      <c r="E168" s="3">
        <f t="shared" si="4"/>
        <v>57954.478669595213</v>
      </c>
      <c r="F168" s="4">
        <f t="shared" si="5"/>
        <v>1.1115435310755668</v>
      </c>
      <c r="G168" s="34"/>
    </row>
    <row r="169" spans="3:7" x14ac:dyDescent="0.3">
      <c r="C169">
        <v>164</v>
      </c>
      <c r="D169" s="3">
        <f>IF(C169&lt;='Current Mortgage'!$F$6,$B$4,0)</f>
        <v>355.54894889322304</v>
      </c>
      <c r="E169" s="3">
        <f t="shared" si="4"/>
        <v>58310.027618488435</v>
      </c>
      <c r="F169" s="4">
        <f t="shared" si="5"/>
        <v>1.1119924312700902</v>
      </c>
      <c r="G169" s="34"/>
    </row>
    <row r="170" spans="3:7" x14ac:dyDescent="0.3">
      <c r="C170">
        <v>165</v>
      </c>
      <c r="D170" s="3">
        <f>IF(C170&lt;='Current Mortgage'!$F$6,$B$4,0)</f>
        <v>355.54894889322304</v>
      </c>
      <c r="E170" s="3">
        <f t="shared" si="4"/>
        <v>58665.576567381657</v>
      </c>
      <c r="F170" s="4">
        <f t="shared" si="5"/>
        <v>1.1124358902501346</v>
      </c>
      <c r="G170" s="34"/>
    </row>
    <row r="171" spans="3:7" x14ac:dyDescent="0.3">
      <c r="C171">
        <v>166</v>
      </c>
      <c r="D171" s="3">
        <f>IF(C171&lt;='Current Mortgage'!$F$6,$B$4,0)</f>
        <v>355.54894889322304</v>
      </c>
      <c r="E171" s="3">
        <f t="shared" si="4"/>
        <v>59021.125516274878</v>
      </c>
      <c r="F171" s="4">
        <f t="shared" si="5"/>
        <v>1.1128740063509011</v>
      </c>
      <c r="G171" s="34"/>
    </row>
    <row r="172" spans="3:7" x14ac:dyDescent="0.3">
      <c r="C172">
        <v>167</v>
      </c>
      <c r="D172" s="3">
        <f>IF(C172&lt;='Current Mortgage'!$F$6,$B$4,0)</f>
        <v>355.54894889322304</v>
      </c>
      <c r="E172" s="3">
        <f t="shared" si="4"/>
        <v>59376.6744651681</v>
      </c>
      <c r="F172" s="4">
        <f t="shared" si="5"/>
        <v>1.1133068755522575</v>
      </c>
      <c r="G172" s="34"/>
    </row>
    <row r="173" spans="3:7" x14ac:dyDescent="0.3">
      <c r="C173">
        <v>168</v>
      </c>
      <c r="D173" s="3">
        <f>IF(C173&lt;='Current Mortgage'!$F$6,$B$4,0)</f>
        <v>355.54894889322304</v>
      </c>
      <c r="E173" s="3">
        <f t="shared" si="4"/>
        <v>59732.223414061322</v>
      </c>
      <c r="F173" s="4">
        <f t="shared" si="5"/>
        <v>1.1137345915488357</v>
      </c>
      <c r="G173" s="34"/>
    </row>
    <row r="174" spans="3:7" x14ac:dyDescent="0.3">
      <c r="C174">
        <v>169</v>
      </c>
      <c r="D174" s="3">
        <f>IF(C174&lt;='Current Mortgage'!$F$6,$B$4,0)</f>
        <v>355.54894889322304</v>
      </c>
      <c r="E174" s="3">
        <f t="shared" si="4"/>
        <v>60087.772362954543</v>
      </c>
      <c r="F174" s="4">
        <f t="shared" si="5"/>
        <v>1.1141572458176439</v>
      </c>
      <c r="G174" s="34"/>
    </row>
    <row r="175" spans="3:7" x14ac:dyDescent="0.3">
      <c r="C175">
        <v>170</v>
      </c>
      <c r="D175" s="3">
        <f>IF(C175&lt;='Current Mortgage'!$F$6,$B$4,0)</f>
        <v>355.54894889322304</v>
      </c>
      <c r="E175" s="3">
        <f t="shared" si="4"/>
        <v>60443.321311847765</v>
      </c>
      <c r="F175" s="4">
        <f t="shared" si="5"/>
        <v>1.1145749276832895</v>
      </c>
      <c r="G175" s="34"/>
    </row>
    <row r="176" spans="3:7" x14ac:dyDescent="0.3">
      <c r="C176">
        <v>171</v>
      </c>
      <c r="D176" s="3">
        <f>IF(C176&lt;='Current Mortgage'!$F$6,$B$4,0)</f>
        <v>355.54894889322304</v>
      </c>
      <c r="E176" s="3">
        <f t="shared" si="4"/>
        <v>60798.870260740987</v>
      </c>
      <c r="F176" s="4">
        <f t="shared" si="5"/>
        <v>1.1149877243809159</v>
      </c>
      <c r="G176" s="34"/>
    </row>
    <row r="177" spans="3:7" x14ac:dyDescent="0.3">
      <c r="C177">
        <v>172</v>
      </c>
      <c r="D177" s="3">
        <f>IF(C177&lt;='Current Mortgage'!$F$6,$B$4,0)</f>
        <v>355.54894889322304</v>
      </c>
      <c r="E177" s="3">
        <f t="shared" si="4"/>
        <v>61154.419209634209</v>
      </c>
      <c r="F177" s="4">
        <f t="shared" si="5"/>
        <v>1.1153957211169421</v>
      </c>
      <c r="G177" s="34"/>
    </row>
    <row r="178" spans="3:7" x14ac:dyDescent="0.3">
      <c r="C178">
        <v>173</v>
      </c>
      <c r="D178" s="3">
        <f>IF(C178&lt;='Current Mortgage'!$F$6,$B$4,0)</f>
        <v>355.54894889322304</v>
      </c>
      <c r="E178" s="3">
        <f t="shared" si="4"/>
        <v>61509.96815852743</v>
      </c>
      <c r="F178" s="4">
        <f t="shared" si="5"/>
        <v>1.1157990011276961</v>
      </c>
      <c r="G178" s="34"/>
    </row>
    <row r="179" spans="3:7" x14ac:dyDescent="0.3">
      <c r="C179">
        <v>174</v>
      </c>
      <c r="D179" s="3">
        <f>IF(C179&lt;='Current Mortgage'!$F$6,$B$4,0)</f>
        <v>355.54894889322304</v>
      </c>
      <c r="E179" s="3">
        <f t="shared" si="4"/>
        <v>61865.517107420652</v>
      </c>
      <c r="F179" s="4">
        <f t="shared" si="5"/>
        <v>1.1161976457360279</v>
      </c>
      <c r="G179" s="34"/>
    </row>
    <row r="180" spans="3:7" x14ac:dyDescent="0.3">
      <c r="C180">
        <v>175</v>
      </c>
      <c r="D180" s="3">
        <f>IF(C180&lt;='Current Mortgage'!$F$6,$B$4,0)</f>
        <v>355.54894889322304</v>
      </c>
      <c r="E180" s="3">
        <f t="shared" si="4"/>
        <v>62221.066056313874</v>
      </c>
      <c r="F180" s="4">
        <f t="shared" si="5"/>
        <v>1.1165917344059786</v>
      </c>
      <c r="G180" s="34"/>
    </row>
    <row r="181" spans="3:7" x14ac:dyDescent="0.3">
      <c r="C181">
        <v>176</v>
      </c>
      <c r="D181" s="3">
        <f>IF(C181&lt;='Current Mortgage'!$F$6,$B$4,0)</f>
        <v>355.54894889322304</v>
      </c>
      <c r="E181" s="3">
        <f t="shared" si="4"/>
        <v>62576.615005207095</v>
      </c>
      <c r="F181" s="4">
        <f t="shared" si="5"/>
        <v>1.116981344795589</v>
      </c>
      <c r="G181" s="34"/>
    </row>
    <row r="182" spans="3:7" x14ac:dyDescent="0.3">
      <c r="C182">
        <v>177</v>
      </c>
      <c r="D182" s="3">
        <f>IF(C182&lt;='Current Mortgage'!$F$6,$B$4,0)</f>
        <v>355.54894889322304</v>
      </c>
      <c r="E182" s="3">
        <f t="shared" si="4"/>
        <v>62932.163954100317</v>
      </c>
      <c r="F182" s="4">
        <f t="shared" si="5"/>
        <v>1.1173665528079157</v>
      </c>
      <c r="G182" s="34"/>
    </row>
    <row r="183" spans="3:7" x14ac:dyDescent="0.3">
      <c r="C183">
        <v>178</v>
      </c>
      <c r="D183" s="3">
        <f>IF(C183&lt;='Current Mortgage'!$F$6,$B$4,0)</f>
        <v>355.54894889322304</v>
      </c>
      <c r="E183" s="3">
        <f t="shared" si="4"/>
        <v>63287.712902993539</v>
      </c>
      <c r="F183" s="4">
        <f t="shared" si="5"/>
        <v>1.1177474326403283</v>
      </c>
      <c r="G183" s="34"/>
    </row>
    <row r="184" spans="3:7" x14ac:dyDescent="0.3">
      <c r="C184">
        <v>179</v>
      </c>
      <c r="D184" s="3">
        <f>IF(C184&lt;='Current Mortgage'!$F$6,$B$4,0)</f>
        <v>355.54894889322304</v>
      </c>
      <c r="E184" s="3">
        <f t="shared" si="4"/>
        <v>63643.26185188676</v>
      </c>
      <c r="F184" s="4">
        <f t="shared" si="5"/>
        <v>1.1181240568321555</v>
      </c>
      <c r="G184" s="34"/>
    </row>
    <row r="185" spans="3:7" x14ac:dyDescent="0.3">
      <c r="C185">
        <v>180</v>
      </c>
      <c r="D185" s="3">
        <f>IF(C185&lt;='Current Mortgage'!$F$6,$B$4,0)</f>
        <v>355.54894889322304</v>
      </c>
      <c r="E185" s="3">
        <f t="shared" si="4"/>
        <v>63998.810800779982</v>
      </c>
      <c r="F185" s="4">
        <f t="shared" si="5"/>
        <v>1.1184964963107404</v>
      </c>
      <c r="G185" s="34"/>
    </row>
    <row r="186" spans="3:7" x14ac:dyDescent="0.3">
      <c r="C186">
        <v>181</v>
      </c>
      <c r="D186" s="3">
        <f>IF(C186&lt;='Current Mortgage'!$F$6,$B$4,0)</f>
        <v>355.54894889322304</v>
      </c>
      <c r="E186" s="3">
        <f t="shared" si="4"/>
        <v>64354.359749673204</v>
      </c>
      <c r="F186" s="4">
        <f t="shared" si="5"/>
        <v>1.1188648204359706</v>
      </c>
      <c r="G186" s="34"/>
    </row>
    <row r="187" spans="3:7" x14ac:dyDescent="0.3">
      <c r="C187">
        <v>182</v>
      </c>
      <c r="D187" s="3">
        <f>IF(C187&lt;='Current Mortgage'!$F$6,$B$4,0)</f>
        <v>355.54894889322304</v>
      </c>
      <c r="E187" s="3">
        <f t="shared" si="4"/>
        <v>64709.908698566425</v>
      </c>
      <c r="F187" s="4">
        <f t="shared" si="5"/>
        <v>1.1192290970433412</v>
      </c>
      <c r="G187" s="34"/>
    </row>
    <row r="188" spans="3:7" x14ac:dyDescent="0.3">
      <c r="C188">
        <v>183</v>
      </c>
      <c r="D188" s="3">
        <f>IF(C188&lt;='Current Mortgage'!$F$6,$B$4,0)</f>
        <v>355.54894889322304</v>
      </c>
      <c r="E188" s="3">
        <f t="shared" si="4"/>
        <v>65065.457647459647</v>
      </c>
      <c r="F188" s="4">
        <f t="shared" si="5"/>
        <v>1.1195893924856037</v>
      </c>
      <c r="G188" s="34"/>
    </row>
    <row r="189" spans="3:7" x14ac:dyDescent="0.3">
      <c r="C189">
        <v>184</v>
      </c>
      <c r="D189" s="3">
        <f>IF(C189&lt;='Current Mortgage'!$F$6,$B$4,0)</f>
        <v>355.54894889322304</v>
      </c>
      <c r="E189" s="3">
        <f t="shared" si="4"/>
        <v>65421.006596352869</v>
      </c>
      <c r="F189" s="4">
        <f t="shared" si="5"/>
        <v>1.119945771673059</v>
      </c>
      <c r="G189" s="34"/>
    </row>
    <row r="190" spans="3:7" x14ac:dyDescent="0.3">
      <c r="C190">
        <v>185</v>
      </c>
      <c r="D190" s="3">
        <f>IF(C190&lt;='Current Mortgage'!$F$6,$B$4,0)</f>
        <v>355.54894889322304</v>
      </c>
      <c r="E190" s="3">
        <f t="shared" si="4"/>
        <v>65776.555545246098</v>
      </c>
      <c r="F190" s="4">
        <f t="shared" si="5"/>
        <v>1.1202982981125422</v>
      </c>
      <c r="G190" s="34"/>
    </row>
    <row r="191" spans="3:7" x14ac:dyDescent="0.3">
      <c r="C191">
        <v>186</v>
      </c>
      <c r="D191" s="3">
        <f>IF(C191&lt;='Current Mortgage'!$F$6,$B$4,0)</f>
        <v>355.54894889322304</v>
      </c>
      <c r="E191" s="3">
        <f t="shared" si="4"/>
        <v>66132.104494139319</v>
      </c>
      <c r="F191" s="4">
        <f t="shared" si="5"/>
        <v>1.1206470339451491</v>
      </c>
      <c r="G191" s="34"/>
    </row>
    <row r="192" spans="3:7" x14ac:dyDescent="0.3">
      <c r="C192">
        <v>187</v>
      </c>
      <c r="D192" s="3">
        <f>IF(C192&lt;='Current Mortgage'!$F$6,$B$4,0)</f>
        <v>355.54894889322304</v>
      </c>
      <c r="E192" s="3">
        <f t="shared" si="4"/>
        <v>66487.653443032541</v>
      </c>
      <c r="F192" s="4">
        <f t="shared" si="5"/>
        <v>1.1209920399827547</v>
      </c>
      <c r="G192" s="34"/>
    </row>
    <row r="193" spans="3:7" x14ac:dyDescent="0.3">
      <c r="C193">
        <v>188</v>
      </c>
      <c r="D193" s="3">
        <f>IF(C193&lt;='Current Mortgage'!$F$6,$B$4,0)</f>
        <v>355.54894889322304</v>
      </c>
      <c r="E193" s="3">
        <f t="shared" si="4"/>
        <v>66843.202391925763</v>
      </c>
      <c r="F193" s="4">
        <f t="shared" si="5"/>
        <v>1.1213333757433648</v>
      </c>
      <c r="G193" s="34"/>
    </row>
    <row r="194" spans="3:7" x14ac:dyDescent="0.3">
      <c r="C194">
        <v>189</v>
      </c>
      <c r="D194" s="3">
        <f>IF(C194&lt;='Current Mortgage'!$F$6,$B$4,0)</f>
        <v>355.54894889322304</v>
      </c>
      <c r="E194" s="3">
        <f t="shared" si="4"/>
        <v>67198.751340818984</v>
      </c>
      <c r="F194" s="4">
        <f t="shared" si="5"/>
        <v>1.1216710994853436</v>
      </c>
      <c r="G194" s="34"/>
    </row>
    <row r="195" spans="3:7" x14ac:dyDescent="0.3">
      <c r="C195">
        <v>190</v>
      </c>
      <c r="D195" s="3">
        <f>IF(C195&lt;='Current Mortgage'!$F$6,$B$4,0)</f>
        <v>355.54894889322304</v>
      </c>
      <c r="E195" s="3">
        <f t="shared" si="4"/>
        <v>67554.300289712206</v>
      </c>
      <c r="F195" s="4">
        <f t="shared" si="5"/>
        <v>1.122005268240565</v>
      </c>
      <c r="G195" s="34"/>
    </row>
    <row r="196" spans="3:7" x14ac:dyDescent="0.3">
      <c r="C196">
        <v>191</v>
      </c>
      <c r="D196" s="3">
        <f>IF(C196&lt;='Current Mortgage'!$F$6,$B$4,0)</f>
        <v>355.54894889322304</v>
      </c>
      <c r="E196" s="3">
        <f t="shared" si="4"/>
        <v>67909.849238605428</v>
      </c>
      <c r="F196" s="4">
        <f t="shared" si="5"/>
        <v>1.1223359378465172</v>
      </c>
      <c r="G196" s="34"/>
    </row>
    <row r="197" spans="3:7" x14ac:dyDescent="0.3">
      <c r="C197">
        <v>192</v>
      </c>
      <c r="D197" s="3">
        <f>IF(C197&lt;='Current Mortgage'!$F$6,$B$4,0)</f>
        <v>355.54894889322304</v>
      </c>
      <c r="E197" s="3">
        <f t="shared" si="4"/>
        <v>68265.398187498649</v>
      </c>
      <c r="F197" s="4">
        <f t="shared" si="5"/>
        <v>1.1226631629774071</v>
      </c>
      <c r="G197" s="34"/>
    </row>
    <row r="198" spans="3:7" x14ac:dyDescent="0.3">
      <c r="C198">
        <v>193</v>
      </c>
      <c r="D198" s="3">
        <f>IF(C198&lt;='Current Mortgage'!$F$6,$B$4,0)</f>
        <v>355.54894889322304</v>
      </c>
      <c r="E198" s="3">
        <f t="shared" si="4"/>
        <v>68620.947136391871</v>
      </c>
      <c r="F198" s="4">
        <f t="shared" si="5"/>
        <v>1.1229869971742983</v>
      </c>
      <c r="G198" s="34"/>
    </row>
    <row r="199" spans="3:7" x14ac:dyDescent="0.3">
      <c r="C199">
        <v>194</v>
      </c>
      <c r="D199" s="3">
        <f>IF(C199&lt;='Current Mortgage'!$F$6,$B$4,0)</f>
        <v>355.54894889322304</v>
      </c>
      <c r="E199" s="3">
        <f t="shared" si="4"/>
        <v>68976.496085285093</v>
      </c>
      <c r="F199" s="4">
        <f t="shared" si="5"/>
        <v>1.1233074928743143</v>
      </c>
      <c r="G199" s="34"/>
    </row>
    <row r="200" spans="3:7" x14ac:dyDescent="0.3">
      <c r="C200">
        <v>195</v>
      </c>
      <c r="D200" s="3">
        <f>IF(C200&lt;='Current Mortgage'!$F$6,$B$4,0)</f>
        <v>355.54894889322304</v>
      </c>
      <c r="E200" s="3">
        <f t="shared" ref="E200:E263" si="6">E199+D200</f>
        <v>69332.045034178314</v>
      </c>
      <c r="F200" s="4">
        <f t="shared" si="5"/>
        <v>1.1236247014389456</v>
      </c>
      <c r="G200" s="34"/>
    </row>
    <row r="201" spans="3:7" x14ac:dyDescent="0.3">
      <c r="C201">
        <v>196</v>
      </c>
      <c r="D201" s="3">
        <f>IF(C201&lt;='Current Mortgage'!$F$6,$B$4,0)</f>
        <v>355.54894889322304</v>
      </c>
      <c r="E201" s="3">
        <f t="shared" si="6"/>
        <v>69687.593983071536</v>
      </c>
      <c r="F201" s="4">
        <f t="shared" si="5"/>
        <v>1.1239386731814889</v>
      </c>
      <c r="G201" s="34"/>
    </row>
    <row r="202" spans="3:7" x14ac:dyDescent="0.3">
      <c r="C202">
        <v>197</v>
      </c>
      <c r="D202" s="3">
        <f>IF(C202&lt;='Current Mortgage'!$F$6,$B$4,0)</f>
        <v>355.54894889322304</v>
      </c>
      <c r="E202" s="3">
        <f t="shared" si="6"/>
        <v>70043.142931964758</v>
      </c>
      <c r="F202" s="4">
        <f t="shared" si="5"/>
        <v>1.1242494573936506</v>
      </c>
      <c r="G202" s="34"/>
    </row>
    <row r="203" spans="3:7" x14ac:dyDescent="0.3">
      <c r="C203">
        <v>198</v>
      </c>
      <c r="D203" s="3">
        <f>IF(C203&lt;='Current Mortgage'!$F$6,$B$4,0)</f>
        <v>355.54894889322304</v>
      </c>
      <c r="E203" s="3">
        <f t="shared" si="6"/>
        <v>70398.691880857979</v>
      </c>
      <c r="F203" s="4">
        <f t="shared" si="5"/>
        <v>1.1245571023713463</v>
      </c>
      <c r="G203" s="34"/>
    </row>
    <row r="204" spans="3:7" x14ac:dyDescent="0.3">
      <c r="C204">
        <v>199</v>
      </c>
      <c r="D204" s="3">
        <f>IF(C204&lt;='Current Mortgage'!$F$6,$B$4,0)</f>
        <v>355.54894889322304</v>
      </c>
      <c r="E204" s="3">
        <f t="shared" si="6"/>
        <v>70754.240829751201</v>
      </c>
      <c r="F204" s="4">
        <f t="shared" si="5"/>
        <v>1.1248616554397188</v>
      </c>
      <c r="G204" s="34"/>
    </row>
    <row r="205" spans="3:7" x14ac:dyDescent="0.3">
      <c r="C205">
        <v>200</v>
      </c>
      <c r="D205" s="3">
        <f>IF(C205&lt;='Current Mortgage'!$F$6,$B$4,0)</f>
        <v>355.54894889322304</v>
      </c>
      <c r="E205" s="3">
        <f t="shared" si="6"/>
        <v>71109.789778644423</v>
      </c>
      <c r="F205" s="4">
        <f t="shared" si="5"/>
        <v>1.125163162977407</v>
      </c>
      <c r="G205" s="34"/>
    </row>
    <row r="206" spans="3:7" x14ac:dyDescent="0.3">
      <c r="C206">
        <v>201</v>
      </c>
      <c r="D206" s="3">
        <f>IF(C206&lt;='Current Mortgage'!$F$6,$B$4,0)</f>
        <v>355.54894889322304</v>
      </c>
      <c r="E206" s="3">
        <f t="shared" si="6"/>
        <v>71465.338727537644</v>
      </c>
      <c r="F206" s="4">
        <f t="shared" si="5"/>
        <v>1.1254616704400937</v>
      </c>
      <c r="G206" s="34"/>
    </row>
    <row r="207" spans="3:7" x14ac:dyDescent="0.3">
      <c r="C207">
        <v>202</v>
      </c>
      <c r="D207" s="3">
        <f>IF(C207&lt;='Current Mortgage'!$F$6,$B$4,0)</f>
        <v>355.54894889322304</v>
      </c>
      <c r="E207" s="3">
        <f t="shared" si="6"/>
        <v>71820.887676430866</v>
      </c>
      <c r="F207" s="4">
        <f t="shared" si="5"/>
        <v>1.1257572223833476</v>
      </c>
      <c r="G207" s="34"/>
    </row>
    <row r="208" spans="3:7" x14ac:dyDescent="0.3">
      <c r="C208">
        <v>203</v>
      </c>
      <c r="D208" s="3">
        <f>IF(C208&lt;='Current Mortgage'!$F$6,$B$4,0)</f>
        <v>355.54894889322304</v>
      </c>
      <c r="E208" s="3">
        <f t="shared" si="6"/>
        <v>72176.436625324088</v>
      </c>
      <c r="F208" s="4">
        <f t="shared" si="5"/>
        <v>1.1260498624847961</v>
      </c>
      <c r="G208" s="34"/>
    </row>
    <row r="209" spans="3:7" x14ac:dyDescent="0.3">
      <c r="C209">
        <v>204</v>
      </c>
      <c r="D209" s="3">
        <f>IF(C209&lt;='Current Mortgage'!$F$6,$B$4,0)</f>
        <v>355.54894889322304</v>
      </c>
      <c r="E209" s="3">
        <f t="shared" si="6"/>
        <v>72531.985574217309</v>
      </c>
      <c r="F209" s="4">
        <f t="shared" ref="F209:F272" si="7">((E209-$B$3)/$B$3)/(C209/12)</f>
        <v>1.1263396335656424</v>
      </c>
      <c r="G209" s="34"/>
    </row>
    <row r="210" spans="3:7" x14ac:dyDescent="0.3">
      <c r="C210">
        <v>205</v>
      </c>
      <c r="D210" s="3">
        <f>IF(C210&lt;='Current Mortgage'!$F$6,$B$4,0)</f>
        <v>355.54894889322304</v>
      </c>
      <c r="E210" s="3">
        <f t="shared" si="6"/>
        <v>72887.534523110531</v>
      </c>
      <c r="F210" s="4">
        <f t="shared" si="7"/>
        <v>1.1266265776115534</v>
      </c>
      <c r="G210" s="34"/>
    </row>
    <row r="211" spans="3:7" x14ac:dyDescent="0.3">
      <c r="C211">
        <v>206</v>
      </c>
      <c r="D211" s="3">
        <f>IF(C211&lt;='Current Mortgage'!$F$6,$B$4,0)</f>
        <v>355.54894889322304</v>
      </c>
      <c r="E211" s="3">
        <f t="shared" si="6"/>
        <v>73243.083472003753</v>
      </c>
      <c r="F211" s="4">
        <f t="shared" si="7"/>
        <v>1.1269107357929409</v>
      </c>
      <c r="G211" s="34"/>
    </row>
    <row r="212" spans="3:7" x14ac:dyDescent="0.3">
      <c r="C212">
        <v>207</v>
      </c>
      <c r="D212" s="3">
        <f>IF(C212&lt;='Current Mortgage'!$F$6,$B$4,0)</f>
        <v>355.54894889322304</v>
      </c>
      <c r="E212" s="3">
        <f t="shared" si="6"/>
        <v>73598.632420896975</v>
      </c>
      <c r="F212" s="4">
        <f t="shared" si="7"/>
        <v>1.1271921484846534</v>
      </c>
      <c r="G212" s="34"/>
    </row>
    <row r="213" spans="3:7" x14ac:dyDescent="0.3">
      <c r="C213">
        <v>208</v>
      </c>
      <c r="D213" s="3">
        <f>IF(C213&lt;='Current Mortgage'!$F$6,$B$4,0)</f>
        <v>355.54894889322304</v>
      </c>
      <c r="E213" s="3">
        <f t="shared" si="6"/>
        <v>73954.181369790196</v>
      </c>
      <c r="F213" s="4">
        <f t="shared" si="7"/>
        <v>1.1274708552850994</v>
      </c>
      <c r="G213" s="34"/>
    </row>
    <row r="214" spans="3:7" x14ac:dyDescent="0.3">
      <c r="C214">
        <v>209</v>
      </c>
      <c r="D214" s="3">
        <f>IF(C214&lt;='Current Mortgage'!$F$6,$B$4,0)</f>
        <v>355.54894889322304</v>
      </c>
      <c r="E214" s="3">
        <f t="shared" si="6"/>
        <v>74309.730318683418</v>
      </c>
      <c r="F214" s="4">
        <f t="shared" si="7"/>
        <v>1.1277468950348233</v>
      </c>
      <c r="G214" s="34"/>
    </row>
    <row r="215" spans="3:7" x14ac:dyDescent="0.3">
      <c r="C215">
        <v>210</v>
      </c>
      <c r="D215" s="3">
        <f>IF(C215&lt;='Current Mortgage'!$F$6,$B$4,0)</f>
        <v>355.54894889322304</v>
      </c>
      <c r="E215" s="3">
        <f t="shared" si="6"/>
        <v>74665.27926757664</v>
      </c>
      <c r="F215" s="4">
        <f t="shared" si="7"/>
        <v>1.1280203058345499</v>
      </c>
      <c r="G215" s="34"/>
    </row>
    <row r="216" spans="3:7" x14ac:dyDescent="0.3">
      <c r="C216">
        <v>211</v>
      </c>
      <c r="D216" s="3">
        <f>IF(C216&lt;='Current Mortgage'!$F$6,$B$4,0)</f>
        <v>355.54894889322304</v>
      </c>
      <c r="E216" s="3">
        <f t="shared" si="6"/>
        <v>75020.828216469861</v>
      </c>
      <c r="F216" s="4">
        <f t="shared" si="7"/>
        <v>1.128291125062715</v>
      </c>
      <c r="G216" s="34"/>
    </row>
    <row r="217" spans="3:7" x14ac:dyDescent="0.3">
      <c r="C217">
        <v>212</v>
      </c>
      <c r="D217" s="3">
        <f>IF(C217&lt;='Current Mortgage'!$F$6,$B$4,0)</f>
        <v>355.54894889322304</v>
      </c>
      <c r="E217" s="3">
        <f t="shared" si="6"/>
        <v>75376.377165363083</v>
      </c>
      <c r="F217" s="4">
        <f t="shared" si="7"/>
        <v>1.1285593893925012</v>
      </c>
      <c r="G217" s="34"/>
    </row>
    <row r="218" spans="3:7" x14ac:dyDescent="0.3">
      <c r="C218">
        <v>213</v>
      </c>
      <c r="D218" s="3">
        <f>IF(C218&lt;='Current Mortgage'!$F$6,$B$4,0)</f>
        <v>355.54894889322304</v>
      </c>
      <c r="E218" s="3">
        <f t="shared" si="6"/>
        <v>75731.926114256305</v>
      </c>
      <c r="F218" s="4">
        <f t="shared" si="7"/>
        <v>1.1288251348083929</v>
      </c>
      <c r="G218" s="34"/>
    </row>
    <row r="219" spans="3:7" x14ac:dyDescent="0.3">
      <c r="C219">
        <v>214</v>
      </c>
      <c r="D219" s="3">
        <f>IF(C219&lt;='Current Mortgage'!$F$6,$B$4,0)</f>
        <v>355.54894889322304</v>
      </c>
      <c r="E219" s="3">
        <f t="shared" si="6"/>
        <v>76087.475063149526</v>
      </c>
      <c r="F219" s="4">
        <f t="shared" si="7"/>
        <v>1.1290883966222669</v>
      </c>
      <c r="G219" s="34"/>
    </row>
    <row r="220" spans="3:7" x14ac:dyDescent="0.3">
      <c r="C220">
        <v>215</v>
      </c>
      <c r="D220" s="3">
        <f>IF(C220&lt;='Current Mortgage'!$F$6,$B$4,0)</f>
        <v>355.54894889322304</v>
      </c>
      <c r="E220" s="3">
        <f t="shared" si="6"/>
        <v>76443.024012042748</v>
      </c>
      <c r="F220" s="4">
        <f t="shared" si="7"/>
        <v>1.1293492094890347</v>
      </c>
      <c r="G220" s="34"/>
    </row>
    <row r="221" spans="3:7" x14ac:dyDescent="0.3">
      <c r="C221">
        <v>216</v>
      </c>
      <c r="D221" s="3">
        <f>IF(C221&lt;='Current Mortgage'!$F$6,$B$4,0)</f>
        <v>355.54894889322304</v>
      </c>
      <c r="E221" s="3">
        <f t="shared" si="6"/>
        <v>76798.57296093597</v>
      </c>
      <c r="F221" s="4">
        <f t="shared" si="7"/>
        <v>1.1296076074218513</v>
      </c>
      <c r="G221" s="34"/>
    </row>
    <row r="222" spans="3:7" x14ac:dyDescent="0.3">
      <c r="C222">
        <v>217</v>
      </c>
      <c r="D222" s="3">
        <f>IF(C222&lt;='Current Mortgage'!$F$6,$B$4,0)</f>
        <v>355.54894889322304</v>
      </c>
      <c r="E222" s="3">
        <f t="shared" si="6"/>
        <v>77154.121909829191</v>
      </c>
      <c r="F222" s="4">
        <f t="shared" si="7"/>
        <v>1.1298636238069002</v>
      </c>
      <c r="G222" s="34"/>
    </row>
    <row r="223" spans="3:7" x14ac:dyDescent="0.3">
      <c r="C223">
        <v>218</v>
      </c>
      <c r="D223" s="3">
        <f>IF(C223&lt;='Current Mortgage'!$F$6,$B$4,0)</f>
        <v>355.54894889322304</v>
      </c>
      <c r="E223" s="3">
        <f t="shared" si="6"/>
        <v>77509.670858722413</v>
      </c>
      <c r="F223" s="4">
        <f t="shared" si="7"/>
        <v>1.1301172914177737</v>
      </c>
      <c r="G223" s="34"/>
    </row>
    <row r="224" spans="3:7" x14ac:dyDescent="0.3">
      <c r="C224">
        <v>219</v>
      </c>
      <c r="D224" s="3">
        <f>IF(C224&lt;='Current Mortgage'!$F$6,$B$4,0)</f>
        <v>355.54894889322304</v>
      </c>
      <c r="E224" s="3">
        <f t="shared" si="6"/>
        <v>77865.219807615635</v>
      </c>
      <c r="F224" s="4">
        <f t="shared" si="7"/>
        <v>1.1303686424294619</v>
      </c>
      <c r="G224" s="34"/>
    </row>
    <row r="225" spans="3:7" x14ac:dyDescent="0.3">
      <c r="C225">
        <v>220</v>
      </c>
      <c r="D225" s="3">
        <f>IF(C225&lt;='Current Mortgage'!$F$6,$B$4,0)</f>
        <v>355.54894889322304</v>
      </c>
      <c r="E225" s="3">
        <f t="shared" si="6"/>
        <v>78220.768756508856</v>
      </c>
      <c r="F225" s="4">
        <f t="shared" si="7"/>
        <v>1.1306177084319524</v>
      </c>
      <c r="G225" s="34"/>
    </row>
    <row r="226" spans="3:7" x14ac:dyDescent="0.3">
      <c r="C226">
        <v>221</v>
      </c>
      <c r="D226" s="3">
        <f>IF(C226&lt;='Current Mortgage'!$F$6,$B$4,0)</f>
        <v>355.54894889322304</v>
      </c>
      <c r="E226" s="3">
        <f t="shared" si="6"/>
        <v>78576.317705402078</v>
      </c>
      <c r="F226" s="4">
        <f t="shared" si="7"/>
        <v>1.1308645204434702</v>
      </c>
      <c r="G226" s="34"/>
    </row>
    <row r="227" spans="3:7" x14ac:dyDescent="0.3">
      <c r="C227">
        <v>222</v>
      </c>
      <c r="D227" s="3">
        <f>IF(C227&lt;='Current Mortgage'!$F$6,$B$4,0)</f>
        <v>355.54894889322304</v>
      </c>
      <c r="E227" s="3">
        <f t="shared" si="6"/>
        <v>78931.8666542953</v>
      </c>
      <c r="F227" s="4">
        <f t="shared" si="7"/>
        <v>1.1311091089233529</v>
      </c>
      <c r="G227" s="34"/>
    </row>
    <row r="228" spans="3:7" x14ac:dyDescent="0.3">
      <c r="C228">
        <v>223</v>
      </c>
      <c r="D228" s="3">
        <f>IF(C228&lt;='Current Mortgage'!$F$6,$B$4,0)</f>
        <v>355.54894889322304</v>
      </c>
      <c r="E228" s="3">
        <f t="shared" si="6"/>
        <v>79287.415603188521</v>
      </c>
      <c r="F228" s="4">
        <f t="shared" si="7"/>
        <v>1.1313515037845818</v>
      </c>
      <c r="G228" s="34"/>
    </row>
    <row r="229" spans="3:7" x14ac:dyDescent="0.3">
      <c r="C229">
        <v>224</v>
      </c>
      <c r="D229" s="3">
        <f>IF(C229&lt;='Current Mortgage'!$F$6,$B$4,0)</f>
        <v>355.54894889322304</v>
      </c>
      <c r="E229" s="3">
        <f t="shared" si="6"/>
        <v>79642.964552081743</v>
      </c>
      <c r="F229" s="4">
        <f t="shared" si="7"/>
        <v>1.1315917344059783</v>
      </c>
      <c r="G229" s="34"/>
    </row>
    <row r="230" spans="3:7" x14ac:dyDescent="0.3">
      <c r="C230">
        <v>225</v>
      </c>
      <c r="D230" s="3">
        <f>IF(C230&lt;='Current Mortgage'!$F$6,$B$4,0)</f>
        <v>355.54894889322304</v>
      </c>
      <c r="E230" s="3">
        <f t="shared" si="6"/>
        <v>79998.513500974965</v>
      </c>
      <c r="F230" s="4">
        <f t="shared" si="7"/>
        <v>1.1318298296440736</v>
      </c>
      <c r="G230" s="34"/>
    </row>
    <row r="231" spans="3:7" x14ac:dyDescent="0.3">
      <c r="C231">
        <v>226</v>
      </c>
      <c r="D231" s="3">
        <f>IF(C231&lt;='Current Mortgage'!$F$6,$B$4,0)</f>
        <v>355.54894889322304</v>
      </c>
      <c r="E231" s="3">
        <f t="shared" si="6"/>
        <v>80354.062449868186</v>
      </c>
      <c r="F231" s="4">
        <f t="shared" si="7"/>
        <v>1.1320658178446636</v>
      </c>
      <c r="G231" s="34"/>
    </row>
    <row r="232" spans="3:7" x14ac:dyDescent="0.3">
      <c r="C232">
        <v>227</v>
      </c>
      <c r="D232" s="3">
        <f>IF(C232&lt;='Current Mortgage'!$F$6,$B$4,0)</f>
        <v>355.54894889322304</v>
      </c>
      <c r="E232" s="3">
        <f t="shared" si="6"/>
        <v>80709.611398761408</v>
      </c>
      <c r="F232" s="4">
        <f t="shared" si="7"/>
        <v>1.1322997268540589</v>
      </c>
      <c r="G232" s="34"/>
    </row>
    <row r="233" spans="3:7" x14ac:dyDescent="0.3">
      <c r="C233">
        <v>228</v>
      </c>
      <c r="D233" s="3">
        <f>IF(C233&lt;='Current Mortgage'!$F$6,$B$4,0)</f>
        <v>355.54894889322304</v>
      </c>
      <c r="E233" s="3">
        <f t="shared" si="6"/>
        <v>81065.16034765463</v>
      </c>
      <c r="F233" s="4">
        <f t="shared" si="7"/>
        <v>1.1325315840300385</v>
      </c>
      <c r="G233" s="34"/>
    </row>
    <row r="234" spans="3:7" x14ac:dyDescent="0.3">
      <c r="C234">
        <v>229</v>
      </c>
      <c r="D234" s="3">
        <f>IF(C234&lt;='Current Mortgage'!$F$6,$B$4,0)</f>
        <v>355.54894889322304</v>
      </c>
      <c r="E234" s="3">
        <f t="shared" si="6"/>
        <v>81420.709296547851</v>
      </c>
      <c r="F234" s="4">
        <f t="shared" si="7"/>
        <v>1.1327614162525161</v>
      </c>
      <c r="G234" s="34"/>
    </row>
    <row r="235" spans="3:7" x14ac:dyDescent="0.3">
      <c r="C235">
        <v>230</v>
      </c>
      <c r="D235" s="3">
        <f>IF(C235&lt;='Current Mortgage'!$F$6,$B$4,0)</f>
        <v>355.54894889322304</v>
      </c>
      <c r="E235" s="3">
        <f t="shared" si="6"/>
        <v>81776.258245441073</v>
      </c>
      <c r="F235" s="4">
        <f t="shared" si="7"/>
        <v>1.1329892499339285</v>
      </c>
      <c r="G235" s="34"/>
    </row>
    <row r="236" spans="3:7" x14ac:dyDescent="0.3">
      <c r="C236">
        <v>231</v>
      </c>
      <c r="D236" s="3">
        <f>IF(C236&lt;='Current Mortgage'!$F$6,$B$4,0)</f>
        <v>355.54894889322304</v>
      </c>
      <c r="E236" s="3">
        <f t="shared" si="6"/>
        <v>82131.807194334295</v>
      </c>
      <c r="F236" s="4">
        <f t="shared" si="7"/>
        <v>1.1332151110293549</v>
      </c>
      <c r="G236" s="34"/>
    </row>
    <row r="237" spans="3:7" x14ac:dyDescent="0.3">
      <c r="C237">
        <v>232</v>
      </c>
      <c r="D237" s="3">
        <f>IF(C237&lt;='Current Mortgage'!$F$6,$B$4,0)</f>
        <v>355.54894889322304</v>
      </c>
      <c r="E237" s="3">
        <f t="shared" si="6"/>
        <v>82487.356143227516</v>
      </c>
      <c r="F237" s="4">
        <f t="shared" si="7"/>
        <v>1.1334390250463726</v>
      </c>
      <c r="G237" s="34"/>
    </row>
    <row r="238" spans="3:7" x14ac:dyDescent="0.3">
      <c r="C238">
        <v>233</v>
      </c>
      <c r="D238" s="3">
        <f>IF(C238&lt;='Current Mortgage'!$F$6,$B$4,0)</f>
        <v>355.54894889322304</v>
      </c>
      <c r="E238" s="3">
        <f t="shared" si="6"/>
        <v>82842.905092120738</v>
      </c>
      <c r="F238" s="4">
        <f t="shared" si="7"/>
        <v>1.1336610170546599</v>
      </c>
      <c r="G238" s="34"/>
    </row>
    <row r="239" spans="3:7" x14ac:dyDescent="0.3">
      <c r="C239">
        <v>234</v>
      </c>
      <c r="D239" s="3">
        <f>IF(C239&lt;='Current Mortgage'!$F$6,$B$4,0)</f>
        <v>355.54894889322304</v>
      </c>
      <c r="E239" s="3">
        <f t="shared" si="6"/>
        <v>83198.45404101396</v>
      </c>
      <c r="F239" s="4">
        <f t="shared" si="7"/>
        <v>1.1338811116953555</v>
      </c>
      <c r="G239" s="34"/>
    </row>
    <row r="240" spans="3:7" x14ac:dyDescent="0.3">
      <c r="C240">
        <v>235</v>
      </c>
      <c r="D240" s="3">
        <f>IF(C240&lt;='Current Mortgage'!$F$6,$B$4,0)</f>
        <v>355.54894889322304</v>
      </c>
      <c r="E240" s="3">
        <f t="shared" si="6"/>
        <v>83554.002989907181</v>
      </c>
      <c r="F240" s="4">
        <f t="shared" si="7"/>
        <v>1.134099333190173</v>
      </c>
      <c r="G240" s="34"/>
    </row>
    <row r="241" spans="3:7" x14ac:dyDescent="0.3">
      <c r="C241">
        <v>236</v>
      </c>
      <c r="D241" s="3">
        <f>IF(C241&lt;='Current Mortgage'!$F$6,$B$4,0)</f>
        <v>355.54894889322304</v>
      </c>
      <c r="E241" s="3">
        <f t="shared" si="6"/>
        <v>83909.551938800403</v>
      </c>
      <c r="F241" s="4">
        <f t="shared" si="7"/>
        <v>1.1343157053502881</v>
      </c>
      <c r="G241" s="34"/>
    </row>
    <row r="242" spans="3:7" x14ac:dyDescent="0.3">
      <c r="C242">
        <v>237</v>
      </c>
      <c r="D242" s="3">
        <f>IF(C242&lt;='Current Mortgage'!$F$6,$B$4,0)</f>
        <v>355.54894889322304</v>
      </c>
      <c r="E242" s="3">
        <f t="shared" si="6"/>
        <v>84265.100887693625</v>
      </c>
      <c r="F242" s="4">
        <f t="shared" si="7"/>
        <v>1.1345302515850018</v>
      </c>
      <c r="G242" s="34"/>
    </row>
    <row r="243" spans="3:7" x14ac:dyDescent="0.3">
      <c r="C243">
        <v>238</v>
      </c>
      <c r="D243" s="3">
        <f>IF(C243&lt;='Current Mortgage'!$F$6,$B$4,0)</f>
        <v>355.54894889322304</v>
      </c>
      <c r="E243" s="3">
        <f t="shared" si="6"/>
        <v>84620.649836586847</v>
      </c>
      <c r="F243" s="4">
        <f t="shared" si="7"/>
        <v>1.1347429949101799</v>
      </c>
      <c r="G243" s="34"/>
    </row>
    <row r="244" spans="3:7" x14ac:dyDescent="0.3">
      <c r="C244">
        <v>239</v>
      </c>
      <c r="D244" s="3">
        <f>IF(C244&lt;='Current Mortgage'!$F$6,$B$4,0)</f>
        <v>355.54894889322304</v>
      </c>
      <c r="E244" s="3">
        <f t="shared" si="6"/>
        <v>84976.198785480068</v>
      </c>
      <c r="F244" s="4">
        <f t="shared" si="7"/>
        <v>1.1349539579564862</v>
      </c>
      <c r="G244" s="34"/>
    </row>
    <row r="245" spans="3:7" x14ac:dyDescent="0.3">
      <c r="C245">
        <v>240</v>
      </c>
      <c r="D245" s="3">
        <f>IF(C245&lt;='Current Mortgage'!$F$6,$B$4,0)</f>
        <v>355.54894889322304</v>
      </c>
      <c r="E245" s="3">
        <f t="shared" si="6"/>
        <v>85331.74773437329</v>
      </c>
      <c r="F245" s="4">
        <f t="shared" si="7"/>
        <v>1.1351631629774068</v>
      </c>
      <c r="G245" s="34"/>
    </row>
    <row r="246" spans="3:7" x14ac:dyDescent="0.3">
      <c r="C246">
        <v>241</v>
      </c>
      <c r="D246" s="3">
        <f>IF(C246&lt;='Current Mortgage'!$F$6,$B$4,0)</f>
        <v>355.54894889322304</v>
      </c>
      <c r="E246" s="3">
        <f t="shared" si="6"/>
        <v>85687.296683266512</v>
      </c>
      <c r="F246" s="4">
        <f t="shared" si="7"/>
        <v>1.1353706318570749</v>
      </c>
      <c r="G246" s="34"/>
    </row>
    <row r="247" spans="3:7" x14ac:dyDescent="0.3">
      <c r="C247">
        <v>242</v>
      </c>
      <c r="D247" s="3">
        <f>IF(C247&lt;='Current Mortgage'!$F$6,$B$4,0)</f>
        <v>355.54894889322304</v>
      </c>
      <c r="E247" s="3">
        <f t="shared" si="6"/>
        <v>86042.845632159733</v>
      </c>
      <c r="F247" s="4">
        <f t="shared" si="7"/>
        <v>1.1355763861179025</v>
      </c>
      <c r="G247" s="34"/>
    </row>
    <row r="248" spans="3:7" x14ac:dyDescent="0.3">
      <c r="C248">
        <v>243</v>
      </c>
      <c r="D248" s="3">
        <f>IF(C248&lt;='Current Mortgage'!$F$6,$B$4,0)</f>
        <v>355.54894889322304</v>
      </c>
      <c r="E248" s="3">
        <f t="shared" si="6"/>
        <v>86398.394581052955</v>
      </c>
      <c r="F248" s="4">
        <f t="shared" si="7"/>
        <v>1.1357804469280242</v>
      </c>
      <c r="G248" s="34"/>
    </row>
    <row r="249" spans="3:7" x14ac:dyDescent="0.3">
      <c r="C249">
        <v>244</v>
      </c>
      <c r="D249" s="3">
        <f>IF(C249&lt;='Current Mortgage'!$F$6,$B$4,0)</f>
        <v>355.54894889322304</v>
      </c>
      <c r="E249" s="3">
        <f t="shared" si="6"/>
        <v>86753.943529946177</v>
      </c>
      <c r="F249" s="4">
        <f t="shared" si="7"/>
        <v>1.1359828351085544</v>
      </c>
      <c r="G249" s="34"/>
    </row>
    <row r="250" spans="3:7" x14ac:dyDescent="0.3">
      <c r="C250">
        <v>245</v>
      </c>
      <c r="D250" s="3">
        <f>IF(C250&lt;='Current Mortgage'!$F$6,$B$4,0)</f>
        <v>355.54894889322304</v>
      </c>
      <c r="E250" s="3">
        <f t="shared" si="6"/>
        <v>87109.492478839398</v>
      </c>
      <c r="F250" s="4">
        <f t="shared" si="7"/>
        <v>1.136183571140672</v>
      </c>
      <c r="G250" s="34"/>
    </row>
    <row r="251" spans="3:7" x14ac:dyDescent="0.3">
      <c r="C251">
        <v>246</v>
      </c>
      <c r="D251" s="3">
        <f>IF(C251&lt;='Current Mortgage'!$F$6,$B$4,0)</f>
        <v>355.54894889322304</v>
      </c>
      <c r="E251" s="3">
        <f t="shared" si="6"/>
        <v>87465.04142773262</v>
      </c>
      <c r="F251" s="4">
        <f t="shared" si="7"/>
        <v>1.1363826751725288</v>
      </c>
      <c r="G251" s="34"/>
    </row>
    <row r="252" spans="3:7" x14ac:dyDescent="0.3">
      <c r="C252">
        <v>247</v>
      </c>
      <c r="D252" s="3">
        <f>IF(C252&lt;='Current Mortgage'!$F$6,$B$4,0)</f>
        <v>355.54894889322304</v>
      </c>
      <c r="E252" s="3">
        <f t="shared" si="6"/>
        <v>87820.590376625842</v>
      </c>
      <c r="F252" s="4">
        <f t="shared" si="7"/>
        <v>1.1365801670259899</v>
      </c>
      <c r="G252" s="34"/>
    </row>
    <row r="253" spans="3:7" x14ac:dyDescent="0.3">
      <c r="C253">
        <v>248</v>
      </c>
      <c r="D253" s="3">
        <f>IF(C253&lt;='Current Mortgage'!$F$6,$B$4,0)</f>
        <v>355.54894889322304</v>
      </c>
      <c r="E253" s="3">
        <f t="shared" si="6"/>
        <v>88176.139325519063</v>
      </c>
      <c r="F253" s="4">
        <f t="shared" si="7"/>
        <v>1.1367760662032131</v>
      </c>
      <c r="G253" s="34"/>
    </row>
    <row r="254" spans="3:7" x14ac:dyDescent="0.3">
      <c r="C254">
        <v>249</v>
      </c>
      <c r="D254" s="3">
        <f>IF(C254&lt;='Current Mortgage'!$F$6,$B$4,0)</f>
        <v>355.54894889322304</v>
      </c>
      <c r="E254" s="3">
        <f t="shared" si="6"/>
        <v>88531.688274412285</v>
      </c>
      <c r="F254" s="4">
        <f t="shared" si="7"/>
        <v>1.1369703918930694</v>
      </c>
      <c r="G254" s="34"/>
    </row>
    <row r="255" spans="3:7" x14ac:dyDescent="0.3">
      <c r="C255">
        <v>250</v>
      </c>
      <c r="D255" s="3">
        <f>IF(C255&lt;='Current Mortgage'!$F$6,$B$4,0)</f>
        <v>355.54894889322304</v>
      </c>
      <c r="E255" s="3">
        <f t="shared" si="6"/>
        <v>88887.237223305507</v>
      </c>
      <c r="F255" s="4">
        <f t="shared" si="7"/>
        <v>1.1371631629774068</v>
      </c>
      <c r="G255" s="34"/>
    </row>
    <row r="256" spans="3:7" x14ac:dyDescent="0.3">
      <c r="C256">
        <v>251</v>
      </c>
      <c r="D256" s="3">
        <f>IF(C256&lt;='Current Mortgage'!$F$6,$B$4,0)</f>
        <v>355.54894889322304</v>
      </c>
      <c r="E256" s="3">
        <f t="shared" si="6"/>
        <v>89242.786172198728</v>
      </c>
      <c r="F256" s="4">
        <f t="shared" si="7"/>
        <v>1.1373543980371676</v>
      </c>
      <c r="G256" s="34"/>
    </row>
    <row r="257" spans="3:7" x14ac:dyDescent="0.3">
      <c r="C257">
        <v>252</v>
      </c>
      <c r="D257" s="3">
        <f>IF(C257&lt;='Current Mortgage'!$F$6,$B$4,0)</f>
        <v>355.54894889322304</v>
      </c>
      <c r="E257" s="3">
        <f t="shared" si="6"/>
        <v>89598.33512109195</v>
      </c>
      <c r="F257" s="4">
        <f t="shared" si="7"/>
        <v>1.137544115358359</v>
      </c>
      <c r="G257" s="34"/>
    </row>
    <row r="258" spans="3:7" x14ac:dyDescent="0.3">
      <c r="C258">
        <v>253</v>
      </c>
      <c r="D258" s="3">
        <f>IF(C258&lt;='Current Mortgage'!$F$6,$B$4,0)</f>
        <v>355.54894889322304</v>
      </c>
      <c r="E258" s="3">
        <f t="shared" si="6"/>
        <v>89953.884069985172</v>
      </c>
      <c r="F258" s="4">
        <f t="shared" si="7"/>
        <v>1.1377323329378812</v>
      </c>
      <c r="G258" s="34"/>
    </row>
    <row r="259" spans="3:7" x14ac:dyDescent="0.3">
      <c r="C259">
        <v>254</v>
      </c>
      <c r="D259" s="3">
        <f>IF(C259&lt;='Current Mortgage'!$F$6,$B$4,0)</f>
        <v>355.54894889322304</v>
      </c>
      <c r="E259" s="3">
        <f t="shared" si="6"/>
        <v>90309.433018878393</v>
      </c>
      <c r="F259" s="4">
        <f t="shared" si="7"/>
        <v>1.1379190684892178</v>
      </c>
      <c r="G259" s="34"/>
    </row>
    <row r="260" spans="3:7" x14ac:dyDescent="0.3">
      <c r="C260">
        <v>255</v>
      </c>
      <c r="D260" s="3">
        <f>IF(C260&lt;='Current Mortgage'!$F$6,$B$4,0)</f>
        <v>355.54894889322304</v>
      </c>
      <c r="E260" s="3">
        <f t="shared" si="6"/>
        <v>90664.981967771615</v>
      </c>
      <c r="F260" s="4">
        <f t="shared" si="7"/>
        <v>1.1381043394479948</v>
      </c>
      <c r="G260" s="34"/>
    </row>
    <row r="261" spans="3:7" x14ac:dyDescent="0.3">
      <c r="C261">
        <v>256</v>
      </c>
      <c r="D261" s="3">
        <f>IF(C261&lt;='Current Mortgage'!$F$6,$B$4,0)</f>
        <v>355.54894889322304</v>
      </c>
      <c r="E261" s="3">
        <f t="shared" si="6"/>
        <v>91020.530916664837</v>
      </c>
      <c r="F261" s="4">
        <f t="shared" si="7"/>
        <v>1.1382881629774069</v>
      </c>
      <c r="G261" s="34"/>
    </row>
    <row r="262" spans="3:7" x14ac:dyDescent="0.3">
      <c r="C262">
        <v>257</v>
      </c>
      <c r="D262" s="3">
        <f>IF(C262&lt;='Current Mortgage'!$F$6,$B$4,0)</f>
        <v>355.54894889322304</v>
      </c>
      <c r="E262" s="3">
        <f t="shared" si="6"/>
        <v>91376.079865558058</v>
      </c>
      <c r="F262" s="4">
        <f t="shared" si="7"/>
        <v>1.1384705559735155</v>
      </c>
      <c r="G262" s="34"/>
    </row>
    <row r="263" spans="3:7" x14ac:dyDescent="0.3">
      <c r="C263">
        <v>258</v>
      </c>
      <c r="D263" s="3">
        <f>IF(C263&lt;='Current Mortgage'!$F$6,$B$4,0)</f>
        <v>355.54894889322304</v>
      </c>
      <c r="E263" s="3">
        <f t="shared" si="6"/>
        <v>91731.62881445128</v>
      </c>
      <c r="F263" s="4">
        <f t="shared" si="7"/>
        <v>1.13865153507043</v>
      </c>
      <c r="G263" s="34"/>
    </row>
    <row r="264" spans="3:7" x14ac:dyDescent="0.3">
      <c r="C264">
        <v>259</v>
      </c>
      <c r="D264" s="3">
        <f>IF(C264&lt;='Current Mortgage'!$F$6,$B$4,0)</f>
        <v>355.54894889322304</v>
      </c>
      <c r="E264" s="3">
        <f t="shared" ref="E264:E327" si="8">E263+D264</f>
        <v>92087.177763344502</v>
      </c>
      <c r="F264" s="4">
        <f t="shared" si="7"/>
        <v>1.1388311166453604</v>
      </c>
      <c r="G264" s="34"/>
    </row>
    <row r="265" spans="3:7" x14ac:dyDescent="0.3">
      <c r="C265">
        <v>260</v>
      </c>
      <c r="D265" s="3">
        <f>IF(C265&lt;='Current Mortgage'!$F$6,$B$4,0)</f>
        <v>355.54894889322304</v>
      </c>
      <c r="E265" s="3">
        <f t="shared" si="8"/>
        <v>92442.726712237723</v>
      </c>
      <c r="F265" s="4">
        <f t="shared" si="7"/>
        <v>1.1390093168235604</v>
      </c>
      <c r="G265" s="34"/>
    </row>
    <row r="266" spans="3:7" x14ac:dyDescent="0.3">
      <c r="C266">
        <v>261</v>
      </c>
      <c r="D266" s="3">
        <f>IF(C266&lt;='Current Mortgage'!$F$6,$B$4,0)</f>
        <v>355.54894889322304</v>
      </c>
      <c r="E266" s="3">
        <f t="shared" si="8"/>
        <v>92798.275661130945</v>
      </c>
      <c r="F266" s="4">
        <f t="shared" si="7"/>
        <v>1.1391861514831538</v>
      </c>
      <c r="G266" s="34"/>
    </row>
    <row r="267" spans="3:7" x14ac:dyDescent="0.3">
      <c r="C267">
        <v>262</v>
      </c>
      <c r="D267" s="3">
        <f>IF(C267&lt;='Current Mortgage'!$F$6,$B$4,0)</f>
        <v>355.54894889322304</v>
      </c>
      <c r="E267" s="3">
        <f t="shared" si="8"/>
        <v>93153.824610024167</v>
      </c>
      <c r="F267" s="4">
        <f t="shared" si="7"/>
        <v>1.1393616362598495</v>
      </c>
      <c r="G267" s="34"/>
    </row>
    <row r="268" spans="3:7" x14ac:dyDescent="0.3">
      <c r="C268">
        <v>263</v>
      </c>
      <c r="D268" s="3">
        <f>IF(C268&lt;='Current Mortgage'!$F$6,$B$4,0)</f>
        <v>355.54894889322304</v>
      </c>
      <c r="E268" s="3">
        <f t="shared" si="8"/>
        <v>93509.373558917388</v>
      </c>
      <c r="F268" s="4">
        <f t="shared" si="7"/>
        <v>1.1395357865515512</v>
      </c>
      <c r="G268" s="34"/>
    </row>
    <row r="269" spans="3:7" x14ac:dyDescent="0.3">
      <c r="C269">
        <v>264</v>
      </c>
      <c r="D269" s="3">
        <f>IF(C269&lt;='Current Mortgage'!$F$6,$B$4,0)</f>
        <v>355.54894889322304</v>
      </c>
      <c r="E269" s="3">
        <f t="shared" si="8"/>
        <v>93864.92250781061</v>
      </c>
      <c r="F269" s="4">
        <f t="shared" si="7"/>
        <v>1.1397086175228612</v>
      </c>
      <c r="G269" s="34"/>
    </row>
    <row r="270" spans="3:7" x14ac:dyDescent="0.3">
      <c r="C270">
        <v>265</v>
      </c>
      <c r="D270" s="3">
        <f>IF(C270&lt;='Current Mortgage'!$F$6,$B$4,0)</f>
        <v>355.54894889322304</v>
      </c>
      <c r="E270" s="3">
        <f t="shared" si="8"/>
        <v>94220.471456703832</v>
      </c>
      <c r="F270" s="4">
        <f t="shared" si="7"/>
        <v>1.1398801441094821</v>
      </c>
      <c r="G270" s="34"/>
    </row>
    <row r="271" spans="3:7" x14ac:dyDescent="0.3">
      <c r="C271">
        <v>266</v>
      </c>
      <c r="D271" s="3">
        <f>IF(C271&lt;='Current Mortgage'!$F$6,$B$4,0)</f>
        <v>355.54894889322304</v>
      </c>
      <c r="E271" s="3">
        <f t="shared" si="8"/>
        <v>94576.020405597053</v>
      </c>
      <c r="F271" s="4">
        <f t="shared" si="7"/>
        <v>1.1400503810225195</v>
      </c>
      <c r="G271" s="34"/>
    </row>
    <row r="272" spans="3:7" x14ac:dyDescent="0.3">
      <c r="C272">
        <v>267</v>
      </c>
      <c r="D272" s="3">
        <f>IF(C272&lt;='Current Mortgage'!$F$6,$B$4,0)</f>
        <v>355.54894889322304</v>
      </c>
      <c r="E272" s="3">
        <f t="shared" si="8"/>
        <v>94931.569354490275</v>
      </c>
      <c r="F272" s="4">
        <f t="shared" si="7"/>
        <v>1.1402193427526877</v>
      </c>
      <c r="G272" s="34"/>
    </row>
    <row r="273" spans="3:7" x14ac:dyDescent="0.3">
      <c r="C273">
        <v>268</v>
      </c>
      <c r="D273" s="3">
        <f>IF(C273&lt;='Current Mortgage'!$F$6,$B$4,0)</f>
        <v>355.54894889322304</v>
      </c>
      <c r="E273" s="3">
        <f t="shared" si="8"/>
        <v>95287.118303383497</v>
      </c>
      <c r="F273" s="4">
        <f t="shared" ref="F273:F336" si="9">((E273-$B$3)/$B$3)/(C273/12)</f>
        <v>1.1403870435744217</v>
      </c>
      <c r="G273" s="34"/>
    </row>
    <row r="274" spans="3:7" x14ac:dyDescent="0.3">
      <c r="C274">
        <v>269</v>
      </c>
      <c r="D274" s="3">
        <f>IF(C274&lt;='Current Mortgage'!$F$6,$B$4,0)</f>
        <v>355.54894889322304</v>
      </c>
      <c r="E274" s="3">
        <f t="shared" si="8"/>
        <v>95642.667252276719</v>
      </c>
      <c r="F274" s="4">
        <f t="shared" si="9"/>
        <v>1.1405534975498974</v>
      </c>
      <c r="G274" s="34"/>
    </row>
    <row r="275" spans="3:7" x14ac:dyDescent="0.3">
      <c r="C275">
        <v>270</v>
      </c>
      <c r="D275" s="3">
        <f>IF(C275&lt;='Current Mortgage'!$F$6,$B$4,0)</f>
        <v>355.54894889322304</v>
      </c>
      <c r="E275" s="3">
        <f t="shared" si="8"/>
        <v>95998.21620116994</v>
      </c>
      <c r="F275" s="4">
        <f t="shared" si="9"/>
        <v>1.1407187185329621</v>
      </c>
      <c r="G275" s="34"/>
    </row>
    <row r="276" spans="3:7" x14ac:dyDescent="0.3">
      <c r="C276">
        <v>271</v>
      </c>
      <c r="D276" s="3">
        <f>IF(C276&lt;='Current Mortgage'!$F$6,$B$4,0)</f>
        <v>355.54894889322304</v>
      </c>
      <c r="E276" s="3">
        <f t="shared" si="8"/>
        <v>96353.765150063162</v>
      </c>
      <c r="F276" s="4">
        <f t="shared" si="9"/>
        <v>1.1408827201729788</v>
      </c>
      <c r="G276" s="34"/>
    </row>
    <row r="277" spans="3:7" x14ac:dyDescent="0.3">
      <c r="C277">
        <v>272</v>
      </c>
      <c r="D277" s="3">
        <f>IF(C277&lt;='Current Mortgage'!$F$6,$B$4,0)</f>
        <v>355.54894889322304</v>
      </c>
      <c r="E277" s="3">
        <f t="shared" si="8"/>
        <v>96709.314098956384</v>
      </c>
      <c r="F277" s="4">
        <f t="shared" si="9"/>
        <v>1.1410455159185831</v>
      </c>
      <c r="G277" s="34"/>
    </row>
    <row r="278" spans="3:7" x14ac:dyDescent="0.3">
      <c r="C278">
        <v>273</v>
      </c>
      <c r="D278" s="3">
        <f>IF(C278&lt;='Current Mortgage'!$F$6,$B$4,0)</f>
        <v>355.54894889322304</v>
      </c>
      <c r="E278" s="3">
        <f t="shared" si="8"/>
        <v>97064.863047849605</v>
      </c>
      <c r="F278" s="4">
        <f t="shared" si="9"/>
        <v>1.1412071190213626</v>
      </c>
      <c r="G278" s="34"/>
    </row>
    <row r="279" spans="3:7" x14ac:dyDescent="0.3">
      <c r="C279">
        <v>274</v>
      </c>
      <c r="D279" s="3">
        <f>IF(C279&lt;='Current Mortgage'!$F$6,$B$4,0)</f>
        <v>355.54894889322304</v>
      </c>
      <c r="E279" s="3">
        <f t="shared" si="8"/>
        <v>97420.411996742827</v>
      </c>
      <c r="F279" s="4">
        <f t="shared" si="9"/>
        <v>1.1413675425394505</v>
      </c>
      <c r="G279" s="34"/>
    </row>
    <row r="280" spans="3:7" x14ac:dyDescent="0.3">
      <c r="C280">
        <v>275</v>
      </c>
      <c r="D280" s="3">
        <f>IF(C280&lt;='Current Mortgage'!$F$6,$B$4,0)</f>
        <v>355.54894889322304</v>
      </c>
      <c r="E280" s="3">
        <f t="shared" si="8"/>
        <v>97775.960945636049</v>
      </c>
      <c r="F280" s="4">
        <f t="shared" si="9"/>
        <v>1.141526799341043</v>
      </c>
      <c r="G280" s="34"/>
    </row>
    <row r="281" spans="3:7" x14ac:dyDescent="0.3">
      <c r="C281">
        <v>276</v>
      </c>
      <c r="D281" s="3">
        <f>IF(C281&lt;='Current Mortgage'!$F$6,$B$4,0)</f>
        <v>355.54894889322304</v>
      </c>
      <c r="E281" s="3">
        <f t="shared" si="8"/>
        <v>98131.50989452927</v>
      </c>
      <c r="F281" s="4">
        <f t="shared" si="9"/>
        <v>1.1416849021078415</v>
      </c>
      <c r="G281" s="34"/>
    </row>
    <row r="282" spans="3:7" x14ac:dyDescent="0.3">
      <c r="C282">
        <v>277</v>
      </c>
      <c r="D282" s="3">
        <f>IF(C282&lt;='Current Mortgage'!$F$6,$B$4,0)</f>
        <v>355.54894889322304</v>
      </c>
      <c r="E282" s="3">
        <f t="shared" si="8"/>
        <v>98487.058843422492</v>
      </c>
      <c r="F282" s="4">
        <f t="shared" si="9"/>
        <v>1.1418418633384175</v>
      </c>
      <c r="G282" s="34"/>
    </row>
    <row r="283" spans="3:7" x14ac:dyDescent="0.3">
      <c r="C283">
        <v>278</v>
      </c>
      <c r="D283" s="3">
        <f>IF(C283&lt;='Current Mortgage'!$F$6,$B$4,0)</f>
        <v>355.54894889322304</v>
      </c>
      <c r="E283" s="3">
        <f t="shared" si="8"/>
        <v>98842.607792315714</v>
      </c>
      <c r="F283" s="4">
        <f t="shared" si="9"/>
        <v>1.1419976953515072</v>
      </c>
      <c r="G283" s="34"/>
    </row>
    <row r="284" spans="3:7" x14ac:dyDescent="0.3">
      <c r="C284">
        <v>279</v>
      </c>
      <c r="D284" s="3">
        <f>IF(C284&lt;='Current Mortgage'!$F$6,$B$4,0)</f>
        <v>355.54894889322304</v>
      </c>
      <c r="E284" s="3">
        <f t="shared" si="8"/>
        <v>99198.156741208935</v>
      </c>
      <c r="F284" s="4">
        <f t="shared" si="9"/>
        <v>1.1421524102892346</v>
      </c>
      <c r="G284" s="34"/>
    </row>
    <row r="285" spans="3:7" x14ac:dyDescent="0.3">
      <c r="C285">
        <v>280</v>
      </c>
      <c r="D285" s="3">
        <f>IF(C285&lt;='Current Mortgage'!$F$6,$B$4,0)</f>
        <v>355.54894889322304</v>
      </c>
      <c r="E285" s="3">
        <f t="shared" si="8"/>
        <v>99553.705690102157</v>
      </c>
      <c r="F285" s="4">
        <f t="shared" si="9"/>
        <v>1.1423060201202637</v>
      </c>
      <c r="G285" s="34"/>
    </row>
    <row r="286" spans="3:7" x14ac:dyDescent="0.3">
      <c r="C286">
        <v>281</v>
      </c>
      <c r="D286" s="3">
        <f>IF(C286&lt;='Current Mortgage'!$F$6,$B$4,0)</f>
        <v>355.54894889322304</v>
      </c>
      <c r="E286" s="3">
        <f t="shared" si="8"/>
        <v>99909.254638995379</v>
      </c>
      <c r="F286" s="4">
        <f t="shared" si="9"/>
        <v>1.142458536642887</v>
      </c>
      <c r="G286" s="34"/>
    </row>
    <row r="287" spans="3:7" x14ac:dyDescent="0.3">
      <c r="C287">
        <v>282</v>
      </c>
      <c r="D287" s="3">
        <f>IF(C287&lt;='Current Mortgage'!$F$6,$B$4,0)</f>
        <v>355.54894889322304</v>
      </c>
      <c r="E287" s="3">
        <f t="shared" si="8"/>
        <v>100264.8035878886</v>
      </c>
      <c r="F287" s="4">
        <f t="shared" si="9"/>
        <v>1.1426099714880449</v>
      </c>
      <c r="G287" s="34"/>
    </row>
    <row r="288" spans="3:7" x14ac:dyDescent="0.3">
      <c r="C288">
        <v>283</v>
      </c>
      <c r="D288" s="3">
        <f>IF(C288&lt;='Current Mortgage'!$F$6,$B$4,0)</f>
        <v>355.54894889322304</v>
      </c>
      <c r="E288" s="3">
        <f t="shared" si="8"/>
        <v>100620.35253678182</v>
      </c>
      <c r="F288" s="4">
        <f t="shared" si="9"/>
        <v>1.1427603361222829</v>
      </c>
      <c r="G288" s="34"/>
    </row>
    <row r="289" spans="3:7" x14ac:dyDescent="0.3">
      <c r="C289">
        <v>284</v>
      </c>
      <c r="D289" s="3">
        <f>IF(C289&lt;='Current Mortgage'!$F$6,$B$4,0)</f>
        <v>355.54894889322304</v>
      </c>
      <c r="E289" s="3">
        <f t="shared" si="8"/>
        <v>100975.90148567504</v>
      </c>
      <c r="F289" s="4">
        <f t="shared" si="9"/>
        <v>1.1429096418506461</v>
      </c>
      <c r="G289" s="34"/>
    </row>
    <row r="290" spans="3:7" x14ac:dyDescent="0.3">
      <c r="C290">
        <v>285</v>
      </c>
      <c r="D290" s="3">
        <f>IF(C290&lt;='Current Mortgage'!$F$6,$B$4,0)</f>
        <v>355.54894889322304</v>
      </c>
      <c r="E290" s="3">
        <f t="shared" si="8"/>
        <v>101331.45043456827</v>
      </c>
      <c r="F290" s="4">
        <f t="shared" si="9"/>
        <v>1.1430578998195118</v>
      </c>
      <c r="G290" s="34"/>
    </row>
    <row r="291" spans="3:7" x14ac:dyDescent="0.3">
      <c r="C291">
        <v>286</v>
      </c>
      <c r="D291" s="3">
        <f>IF(C291&lt;='Current Mortgage'!$F$6,$B$4,0)</f>
        <v>355.54894889322304</v>
      </c>
      <c r="E291" s="3">
        <f t="shared" si="8"/>
        <v>101686.99938346149</v>
      </c>
      <c r="F291" s="4">
        <f t="shared" si="9"/>
        <v>1.1432051210193646</v>
      </c>
      <c r="G291" s="34"/>
    </row>
    <row r="292" spans="3:7" x14ac:dyDescent="0.3">
      <c r="C292">
        <v>287</v>
      </c>
      <c r="D292" s="3">
        <f>IF(C292&lt;='Current Mortgage'!$F$6,$B$4,0)</f>
        <v>355.54894889322304</v>
      </c>
      <c r="E292" s="3">
        <f t="shared" si="8"/>
        <v>102042.54833235471</v>
      </c>
      <c r="F292" s="4">
        <f t="shared" si="9"/>
        <v>1.1433513162875111</v>
      </c>
      <c r="G292" s="34"/>
    </row>
    <row r="293" spans="3:7" x14ac:dyDescent="0.3">
      <c r="C293">
        <v>288</v>
      </c>
      <c r="D293" s="3">
        <f>IF(C293&lt;='Current Mortgage'!$F$6,$B$4,0)</f>
        <v>355.54894889322304</v>
      </c>
      <c r="E293" s="3">
        <f t="shared" si="8"/>
        <v>102398.09728124793</v>
      </c>
      <c r="F293" s="4">
        <f t="shared" si="9"/>
        <v>1.1434964963107399</v>
      </c>
      <c r="G293" s="34"/>
    </row>
    <row r="294" spans="3:7" x14ac:dyDescent="0.3">
      <c r="C294">
        <v>289</v>
      </c>
      <c r="D294" s="3">
        <f>IF(C294&lt;='Current Mortgage'!$F$6,$B$4,0)</f>
        <v>355.54894889322304</v>
      </c>
      <c r="E294" s="3">
        <f t="shared" si="8"/>
        <v>102753.64623014115</v>
      </c>
      <c r="F294" s="4">
        <f t="shared" si="9"/>
        <v>1.1436406716279257</v>
      </c>
      <c r="G294" s="34"/>
    </row>
    <row r="295" spans="3:7" x14ac:dyDescent="0.3">
      <c r="C295">
        <v>290</v>
      </c>
      <c r="D295" s="3">
        <f>IF(C295&lt;='Current Mortgage'!$F$6,$B$4,0)</f>
        <v>355.54894889322304</v>
      </c>
      <c r="E295" s="3">
        <f t="shared" si="8"/>
        <v>103109.19517903437</v>
      </c>
      <c r="F295" s="4">
        <f t="shared" si="9"/>
        <v>1.143783852632579</v>
      </c>
      <c r="G295" s="34"/>
    </row>
    <row r="296" spans="3:7" x14ac:dyDescent="0.3">
      <c r="C296">
        <v>291</v>
      </c>
      <c r="D296" s="3">
        <f>IF(C296&lt;='Current Mortgage'!$F$6,$B$4,0)</f>
        <v>355.54894889322304</v>
      </c>
      <c r="E296" s="3">
        <f t="shared" si="8"/>
        <v>103464.7441279276</v>
      </c>
      <c r="F296" s="4">
        <f t="shared" si="9"/>
        <v>1.1439260495753447</v>
      </c>
      <c r="G296" s="34"/>
    </row>
    <row r="297" spans="3:7" x14ac:dyDescent="0.3">
      <c r="C297">
        <v>292</v>
      </c>
      <c r="D297" s="3">
        <f>IF(C297&lt;='Current Mortgage'!$F$6,$B$4,0)</f>
        <v>355.54894889322304</v>
      </c>
      <c r="E297" s="3">
        <f t="shared" si="8"/>
        <v>103820.29307682082</v>
      </c>
      <c r="F297" s="4">
        <f t="shared" si="9"/>
        <v>1.1440672725664478</v>
      </c>
      <c r="G297" s="34"/>
    </row>
    <row r="298" spans="3:7" x14ac:dyDescent="0.3">
      <c r="C298">
        <v>293</v>
      </c>
      <c r="D298" s="3">
        <f>IF(C298&lt;='Current Mortgage'!$F$6,$B$4,0)</f>
        <v>355.54894889322304</v>
      </c>
      <c r="E298" s="3">
        <f t="shared" si="8"/>
        <v>104175.84202571404</v>
      </c>
      <c r="F298" s="4">
        <f t="shared" si="9"/>
        <v>1.1442075315780891</v>
      </c>
      <c r="G298" s="34"/>
    </row>
    <row r="299" spans="3:7" x14ac:dyDescent="0.3">
      <c r="C299">
        <v>294</v>
      </c>
      <c r="D299" s="3">
        <f>IF(C299&lt;='Current Mortgage'!$F$6,$B$4,0)</f>
        <v>0</v>
      </c>
      <c r="E299" s="3">
        <f t="shared" si="8"/>
        <v>104175.84202571404</v>
      </c>
      <c r="F299" s="4">
        <f t="shared" si="9"/>
        <v>1.1403156692257828</v>
      </c>
      <c r="G299" s="34"/>
    </row>
    <row r="300" spans="3:7" x14ac:dyDescent="0.3">
      <c r="C300">
        <v>295</v>
      </c>
      <c r="D300" s="3">
        <f>IF(C300&lt;='Current Mortgage'!$F$6,$B$4,0)</f>
        <v>0</v>
      </c>
      <c r="E300" s="3">
        <f t="shared" si="8"/>
        <v>104175.84202571404</v>
      </c>
      <c r="F300" s="4">
        <f t="shared" si="9"/>
        <v>1.1364501923809496</v>
      </c>
      <c r="G300" s="34"/>
    </row>
    <row r="301" spans="3:7" x14ac:dyDescent="0.3">
      <c r="C301">
        <v>296</v>
      </c>
      <c r="D301" s="3">
        <f>IF(C301&lt;='Current Mortgage'!$F$6,$B$4,0)</f>
        <v>0</v>
      </c>
      <c r="E301" s="3">
        <f t="shared" si="8"/>
        <v>104175.84202571404</v>
      </c>
      <c r="F301" s="4">
        <f t="shared" si="9"/>
        <v>1.1326108336229057</v>
      </c>
      <c r="G301" s="34"/>
    </row>
    <row r="302" spans="3:7" x14ac:dyDescent="0.3">
      <c r="C302">
        <v>297</v>
      </c>
      <c r="D302" s="3">
        <f>IF(C302&lt;='Current Mortgage'!$F$6,$B$4,0)</f>
        <v>0</v>
      </c>
      <c r="E302" s="3">
        <f t="shared" si="8"/>
        <v>104175.84202571404</v>
      </c>
      <c r="F302" s="4">
        <f t="shared" si="9"/>
        <v>1.128797329132593</v>
      </c>
      <c r="G302" s="34"/>
    </row>
    <row r="303" spans="3:7" x14ac:dyDescent="0.3">
      <c r="C303">
        <v>298</v>
      </c>
      <c r="D303" s="3">
        <f>IF(C303&lt;='Current Mortgage'!$F$6,$B$4,0)</f>
        <v>0</v>
      </c>
      <c r="E303" s="3">
        <f t="shared" si="8"/>
        <v>104175.84202571404</v>
      </c>
      <c r="F303" s="4">
        <f t="shared" si="9"/>
        <v>1.1250094186321482</v>
      </c>
      <c r="G303" s="34"/>
    </row>
    <row r="304" spans="3:7" x14ac:dyDescent="0.3">
      <c r="C304">
        <v>299</v>
      </c>
      <c r="D304" s="3">
        <f>IF(C304&lt;='Current Mortgage'!$F$6,$B$4,0)</f>
        <v>0</v>
      </c>
      <c r="E304" s="3">
        <f t="shared" si="8"/>
        <v>104175.84202571404</v>
      </c>
      <c r="F304" s="4">
        <f t="shared" si="9"/>
        <v>1.1212468453256861</v>
      </c>
      <c r="G304" s="34"/>
    </row>
    <row r="305" spans="3:7" x14ac:dyDescent="0.3">
      <c r="C305">
        <v>300</v>
      </c>
      <c r="D305" s="3">
        <f>IF(C305&lt;='Current Mortgage'!$F$6,$B$4,0)</f>
        <v>0</v>
      </c>
      <c r="E305" s="3">
        <f t="shared" si="8"/>
        <v>104175.84202571404</v>
      </c>
      <c r="F305" s="4">
        <f t="shared" si="9"/>
        <v>1.117509355841267</v>
      </c>
      <c r="G305" s="34"/>
    </row>
    <row r="306" spans="3:7" x14ac:dyDescent="0.3">
      <c r="C306">
        <v>301</v>
      </c>
      <c r="D306" s="3">
        <f>IF(C306&lt;='Current Mortgage'!$F$6,$B$4,0)</f>
        <v>0</v>
      </c>
      <c r="E306" s="3">
        <f t="shared" si="8"/>
        <v>104175.84202571404</v>
      </c>
      <c r="F306" s="4">
        <f t="shared" si="9"/>
        <v>1.1137967001740203</v>
      </c>
      <c r="G306" s="34"/>
    </row>
    <row r="307" spans="3:7" x14ac:dyDescent="0.3">
      <c r="C307">
        <v>302</v>
      </c>
      <c r="D307" s="3">
        <f>IF(C307&lt;='Current Mortgage'!$F$6,$B$4,0)</f>
        <v>0</v>
      </c>
      <c r="E307" s="3">
        <f t="shared" si="8"/>
        <v>104175.84202571404</v>
      </c>
      <c r="F307" s="4">
        <f t="shared" si="9"/>
        <v>1.1101086316303976</v>
      </c>
      <c r="G307" s="34"/>
    </row>
    <row r="308" spans="3:7" x14ac:dyDescent="0.3">
      <c r="C308">
        <v>303</v>
      </c>
      <c r="D308" s="3">
        <f>IF(C308&lt;='Current Mortgage'!$F$6,$B$4,0)</f>
        <v>0</v>
      </c>
      <c r="E308" s="3">
        <f t="shared" si="8"/>
        <v>104175.84202571404</v>
      </c>
      <c r="F308" s="4">
        <f t="shared" si="9"/>
        <v>1.1064449067735318</v>
      </c>
      <c r="G308" s="34"/>
    </row>
    <row r="309" spans="3:7" x14ac:dyDescent="0.3">
      <c r="C309">
        <v>304</v>
      </c>
      <c r="D309" s="3">
        <f>IF(C309&lt;='Current Mortgage'!$F$6,$B$4,0)</f>
        <v>0</v>
      </c>
      <c r="E309" s="3">
        <f t="shared" si="8"/>
        <v>104175.84202571404</v>
      </c>
      <c r="F309" s="4">
        <f t="shared" si="9"/>
        <v>1.1028052853696715</v>
      </c>
      <c r="G309" s="34"/>
    </row>
    <row r="310" spans="3:7" x14ac:dyDescent="0.3">
      <c r="C310">
        <v>305</v>
      </c>
      <c r="D310" s="3">
        <f>IF(C310&lt;='Current Mortgage'!$F$6,$B$4,0)</f>
        <v>0</v>
      </c>
      <c r="E310" s="3">
        <f t="shared" si="8"/>
        <v>104175.84202571404</v>
      </c>
      <c r="F310" s="4">
        <f t="shared" si="9"/>
        <v>1.0991895303356725</v>
      </c>
      <c r="G310" s="34"/>
    </row>
    <row r="311" spans="3:7" x14ac:dyDescent="0.3">
      <c r="C311">
        <v>306</v>
      </c>
      <c r="D311" s="3">
        <f>IF(C311&lt;='Current Mortgage'!$F$6,$B$4,0)</f>
        <v>0</v>
      </c>
      <c r="E311" s="3">
        <f t="shared" si="8"/>
        <v>104175.84202571404</v>
      </c>
      <c r="F311" s="4">
        <f t="shared" si="9"/>
        <v>1.0955974076875168</v>
      </c>
      <c r="G311" s="34"/>
    </row>
    <row r="312" spans="3:7" x14ac:dyDescent="0.3">
      <c r="C312">
        <v>307</v>
      </c>
      <c r="D312" s="3">
        <f>IF(C312&lt;='Current Mortgage'!$F$6,$B$4,0)</f>
        <v>0</v>
      </c>
      <c r="E312" s="3">
        <f t="shared" si="8"/>
        <v>104175.84202571404</v>
      </c>
      <c r="F312" s="4">
        <f t="shared" si="9"/>
        <v>1.0920286864898376</v>
      </c>
      <c r="G312" s="34"/>
    </row>
    <row r="313" spans="3:7" x14ac:dyDescent="0.3">
      <c r="C313">
        <v>308</v>
      </c>
      <c r="D313" s="3">
        <f>IF(C313&lt;='Current Mortgage'!$F$6,$B$4,0)</f>
        <v>0</v>
      </c>
      <c r="E313" s="3">
        <f t="shared" si="8"/>
        <v>104175.84202571404</v>
      </c>
      <c r="F313" s="4">
        <f t="shared" si="9"/>
        <v>1.0884831388064289</v>
      </c>
      <c r="G313" s="34"/>
    </row>
    <row r="314" spans="3:7" x14ac:dyDescent="0.3">
      <c r="C314">
        <v>309</v>
      </c>
      <c r="D314" s="3">
        <f>IF(C314&lt;='Current Mortgage'!$F$6,$B$4,0)</f>
        <v>0</v>
      </c>
      <c r="E314" s="3">
        <f t="shared" si="8"/>
        <v>104175.84202571404</v>
      </c>
      <c r="F314" s="4">
        <f t="shared" si="9"/>
        <v>1.0849605396517157</v>
      </c>
      <c r="G314" s="34"/>
    </row>
    <row r="315" spans="3:7" x14ac:dyDescent="0.3">
      <c r="C315">
        <v>310</v>
      </c>
      <c r="D315" s="3">
        <f>IF(C315&lt;='Current Mortgage'!$F$6,$B$4,0)</f>
        <v>0</v>
      </c>
      <c r="E315" s="3">
        <f t="shared" si="8"/>
        <v>104175.84202571404</v>
      </c>
      <c r="F315" s="4">
        <f t="shared" si="9"/>
        <v>1.0814606669431617</v>
      </c>
      <c r="G315" s="34"/>
    </row>
    <row r="316" spans="3:7" x14ac:dyDescent="0.3">
      <c r="C316">
        <v>311</v>
      </c>
      <c r="D316" s="3">
        <f>IF(C316&lt;='Current Mortgage'!$F$6,$B$4,0)</f>
        <v>0</v>
      </c>
      <c r="E316" s="3">
        <f t="shared" si="8"/>
        <v>104175.84202571404</v>
      </c>
      <c r="F316" s="4">
        <f t="shared" si="9"/>
        <v>1.0779833014545985</v>
      </c>
      <c r="G316" s="34"/>
    </row>
    <row r="317" spans="3:7" x14ac:dyDescent="0.3">
      <c r="C317">
        <v>312</v>
      </c>
      <c r="D317" s="3">
        <f>IF(C317&lt;='Current Mortgage'!$F$6,$B$4,0)</f>
        <v>0</v>
      </c>
      <c r="E317" s="3">
        <f t="shared" si="8"/>
        <v>104175.84202571404</v>
      </c>
      <c r="F317" s="4">
        <f t="shared" si="9"/>
        <v>1.074528226770449</v>
      </c>
      <c r="G317" s="34"/>
    </row>
    <row r="318" spans="3:7" x14ac:dyDescent="0.3">
      <c r="C318">
        <v>313</v>
      </c>
      <c r="D318" s="3">
        <f>IF(C318&lt;='Current Mortgage'!$F$6,$B$4,0)</f>
        <v>0</v>
      </c>
      <c r="E318" s="3">
        <f t="shared" si="8"/>
        <v>104175.84202571404</v>
      </c>
      <c r="F318" s="4">
        <f t="shared" si="9"/>
        <v>1.0710952292408311</v>
      </c>
      <c r="G318" s="34"/>
    </row>
    <row r="319" spans="3:7" x14ac:dyDescent="0.3">
      <c r="C319">
        <v>314</v>
      </c>
      <c r="D319" s="3">
        <f>IF(C319&lt;='Current Mortgage'!$F$6,$B$4,0)</f>
        <v>0</v>
      </c>
      <c r="E319" s="3">
        <f t="shared" si="8"/>
        <v>104175.84202571404</v>
      </c>
      <c r="F319" s="4">
        <f t="shared" si="9"/>
        <v>1.0676840979375162</v>
      </c>
      <c r="G319" s="34"/>
    </row>
    <row r="320" spans="3:7" x14ac:dyDescent="0.3">
      <c r="C320">
        <v>315</v>
      </c>
      <c r="D320" s="3">
        <f>IF(C320&lt;='Current Mortgage'!$F$6,$B$4,0)</f>
        <v>0</v>
      </c>
      <c r="E320" s="3">
        <f t="shared" si="8"/>
        <v>104175.84202571404</v>
      </c>
      <c r="F320" s="4">
        <f t="shared" si="9"/>
        <v>1.0642946246107305</v>
      </c>
      <c r="G320" s="34"/>
    </row>
    <row r="321" spans="3:7" x14ac:dyDescent="0.3">
      <c r="C321">
        <v>316</v>
      </c>
      <c r="D321" s="3">
        <f>IF(C321&lt;='Current Mortgage'!$F$6,$B$4,0)</f>
        <v>0</v>
      </c>
      <c r="E321" s="3">
        <f t="shared" si="8"/>
        <v>104175.84202571404</v>
      </c>
      <c r="F321" s="4">
        <f t="shared" si="9"/>
        <v>1.0609266036467726</v>
      </c>
      <c r="G321" s="34"/>
    </row>
    <row r="322" spans="3:7" x14ac:dyDescent="0.3">
      <c r="C322">
        <v>317</v>
      </c>
      <c r="D322" s="3">
        <f>IF(C322&lt;='Current Mortgage'!$F$6,$B$4,0)</f>
        <v>0</v>
      </c>
      <c r="E322" s="3">
        <f t="shared" si="8"/>
        <v>104175.84202571404</v>
      </c>
      <c r="F322" s="4">
        <f t="shared" si="9"/>
        <v>1.0575798320264356</v>
      </c>
      <c r="G322" s="34"/>
    </row>
    <row r="323" spans="3:7" x14ac:dyDescent="0.3">
      <c r="C323">
        <v>318</v>
      </c>
      <c r="D323" s="3">
        <f>IF(C323&lt;='Current Mortgage'!$F$6,$B$4,0)</f>
        <v>0</v>
      </c>
      <c r="E323" s="3">
        <f t="shared" si="8"/>
        <v>104175.84202571404</v>
      </c>
      <c r="F323" s="4">
        <f t="shared" si="9"/>
        <v>1.0542541092842141</v>
      </c>
      <c r="G323" s="34"/>
    </row>
    <row r="324" spans="3:7" x14ac:dyDescent="0.3">
      <c r="C324">
        <v>319</v>
      </c>
      <c r="D324" s="3">
        <f>IF(C324&lt;='Current Mortgage'!$F$6,$B$4,0)</f>
        <v>0</v>
      </c>
      <c r="E324" s="3">
        <f t="shared" si="8"/>
        <v>104175.84202571404</v>
      </c>
      <c r="F324" s="4">
        <f t="shared" si="9"/>
        <v>1.0509492374682763</v>
      </c>
      <c r="G324" s="34"/>
    </row>
    <row r="325" spans="3:7" x14ac:dyDescent="0.3">
      <c r="C325">
        <v>320</v>
      </c>
      <c r="D325" s="3">
        <f>IF(C325&lt;='Current Mortgage'!$F$6,$B$4,0)</f>
        <v>0</v>
      </c>
      <c r="E325" s="3">
        <f t="shared" si="8"/>
        <v>104175.84202571404</v>
      </c>
      <c r="F325" s="4">
        <f t="shared" si="9"/>
        <v>1.0476650211011878</v>
      </c>
      <c r="G325" s="34"/>
    </row>
    <row r="326" spans="3:7" x14ac:dyDescent="0.3">
      <c r="C326">
        <v>321</v>
      </c>
      <c r="D326" s="3">
        <f>IF(C326&lt;='Current Mortgage'!$F$6,$B$4,0)</f>
        <v>0</v>
      </c>
      <c r="E326" s="3">
        <f t="shared" si="8"/>
        <v>104175.84202571404</v>
      </c>
      <c r="F326" s="4">
        <f t="shared" si="9"/>
        <v>1.0444012671413712</v>
      </c>
      <c r="G326" s="34"/>
    </row>
    <row r="327" spans="3:7" x14ac:dyDescent="0.3">
      <c r="C327">
        <v>322</v>
      </c>
      <c r="D327" s="3">
        <f>IF(C327&lt;='Current Mortgage'!$F$6,$B$4,0)</f>
        <v>0</v>
      </c>
      <c r="E327" s="3">
        <f t="shared" si="8"/>
        <v>104175.84202571404</v>
      </c>
      <c r="F327" s="4">
        <f t="shared" si="9"/>
        <v>1.04115778494528</v>
      </c>
      <c r="G327" s="34"/>
    </row>
    <row r="328" spans="3:7" x14ac:dyDescent="0.3">
      <c r="C328">
        <v>323</v>
      </c>
      <c r="D328" s="3">
        <f>IF(C328&lt;='Current Mortgage'!$F$6,$B$4,0)</f>
        <v>0</v>
      </c>
      <c r="E328" s="3">
        <f t="shared" ref="E328:E357" si="10">E327+D328</f>
        <v>104175.84202571404</v>
      </c>
      <c r="F328" s="4">
        <f t="shared" si="9"/>
        <v>1.037934386230279</v>
      </c>
      <c r="G328" s="34"/>
    </row>
    <row r="329" spans="3:7" x14ac:dyDescent="0.3">
      <c r="C329">
        <v>324</v>
      </c>
      <c r="D329" s="3">
        <f>IF(C329&lt;='Current Mortgage'!$F$6,$B$4,0)</f>
        <v>0</v>
      </c>
      <c r="E329" s="3">
        <f t="shared" si="10"/>
        <v>104175.84202571404</v>
      </c>
      <c r="F329" s="4">
        <f t="shared" si="9"/>
        <v>1.0347308850382102</v>
      </c>
      <c r="G329" s="34"/>
    </row>
    <row r="330" spans="3:7" x14ac:dyDescent="0.3">
      <c r="C330">
        <v>325</v>
      </c>
      <c r="D330" s="3">
        <f>IF(C330&lt;='Current Mortgage'!$F$6,$B$4,0)</f>
        <v>0</v>
      </c>
      <c r="E330" s="3">
        <f t="shared" si="10"/>
        <v>104175.84202571404</v>
      </c>
      <c r="F330" s="4">
        <f t="shared" si="9"/>
        <v>1.0315470976996313</v>
      </c>
      <c r="G330" s="34"/>
    </row>
    <row r="331" spans="3:7" x14ac:dyDescent="0.3">
      <c r="C331">
        <v>326</v>
      </c>
      <c r="D331" s="3">
        <f>IF(C331&lt;='Current Mortgage'!$F$6,$B$4,0)</f>
        <v>0</v>
      </c>
      <c r="E331" s="3">
        <f t="shared" si="10"/>
        <v>104175.84202571404</v>
      </c>
      <c r="F331" s="4">
        <f t="shared" si="9"/>
        <v>1.0283828427987121</v>
      </c>
      <c r="G331" s="34"/>
    </row>
    <row r="332" spans="3:7" x14ac:dyDescent="0.3">
      <c r="C332">
        <v>327</v>
      </c>
      <c r="D332" s="3">
        <f>IF(C332&lt;='Current Mortgage'!$F$6,$B$4,0)</f>
        <v>0</v>
      </c>
      <c r="E332" s="3">
        <f t="shared" si="10"/>
        <v>104175.84202571404</v>
      </c>
      <c r="F332" s="4">
        <f t="shared" si="9"/>
        <v>1.0252379411387771</v>
      </c>
      <c r="G332" s="34"/>
    </row>
    <row r="333" spans="3:7" x14ac:dyDescent="0.3">
      <c r="C333">
        <v>328</v>
      </c>
      <c r="D333" s="3">
        <f>IF(C333&lt;='Current Mortgage'!$F$6,$B$4,0)</f>
        <v>0</v>
      </c>
      <c r="E333" s="3">
        <f t="shared" si="10"/>
        <v>104175.84202571404</v>
      </c>
      <c r="F333" s="4">
        <f t="shared" si="9"/>
        <v>1.0221122157084761</v>
      </c>
      <c r="G333" s="34"/>
    </row>
    <row r="334" spans="3:7" x14ac:dyDescent="0.3">
      <c r="C334">
        <v>329</v>
      </c>
      <c r="D334" s="3">
        <f>IF(C334&lt;='Current Mortgage'!$F$6,$B$4,0)</f>
        <v>0</v>
      </c>
      <c r="E334" s="3">
        <f t="shared" si="10"/>
        <v>104175.84202571404</v>
      </c>
      <c r="F334" s="4">
        <f t="shared" si="9"/>
        <v>1.0190054916485718</v>
      </c>
      <c r="G334" s="34"/>
    </row>
    <row r="335" spans="3:7" x14ac:dyDescent="0.3">
      <c r="C335">
        <v>330</v>
      </c>
      <c r="D335" s="3">
        <f>IF(C335&lt;='Current Mortgage'!$F$6,$B$4,0)</f>
        <v>0</v>
      </c>
      <c r="E335" s="3">
        <f t="shared" si="10"/>
        <v>104175.84202571404</v>
      </c>
      <c r="F335" s="4">
        <f t="shared" si="9"/>
        <v>1.0159175962193336</v>
      </c>
      <c r="G335" s="34"/>
    </row>
    <row r="336" spans="3:7" x14ac:dyDescent="0.3">
      <c r="C336">
        <v>331</v>
      </c>
      <c r="D336" s="3">
        <f>IF(C336&lt;='Current Mortgage'!$F$6,$B$4,0)</f>
        <v>0</v>
      </c>
      <c r="E336" s="3">
        <f t="shared" si="10"/>
        <v>104175.84202571404</v>
      </c>
      <c r="F336" s="4">
        <f t="shared" si="9"/>
        <v>1.01284835876852</v>
      </c>
      <c r="G336" s="34"/>
    </row>
    <row r="337" spans="3:7" x14ac:dyDescent="0.3">
      <c r="C337">
        <v>332</v>
      </c>
      <c r="D337" s="3">
        <f>IF(C337&lt;='Current Mortgage'!$F$6,$B$4,0)</f>
        <v>0</v>
      </c>
      <c r="E337" s="3">
        <f t="shared" si="10"/>
        <v>104175.84202571404</v>
      </c>
      <c r="F337" s="4">
        <f t="shared" ref="F337:F357" si="11">((E337-$B$3)/$B$3)/(C337/12)</f>
        <v>1.00979761069994</v>
      </c>
      <c r="G337" s="34"/>
    </row>
    <row r="338" spans="3:7" x14ac:dyDescent="0.3">
      <c r="C338">
        <v>333</v>
      </c>
      <c r="D338" s="3">
        <f>IF(C338&lt;='Current Mortgage'!$F$6,$B$4,0)</f>
        <v>0</v>
      </c>
      <c r="E338" s="3">
        <f t="shared" si="10"/>
        <v>104175.84202571404</v>
      </c>
      <c r="F338" s="4">
        <f t="shared" si="11"/>
        <v>1.006765185442583</v>
      </c>
      <c r="G338" s="34"/>
    </row>
    <row r="339" spans="3:7" x14ac:dyDescent="0.3">
      <c r="C339">
        <v>334</v>
      </c>
      <c r="D339" s="3">
        <f>IF(C339&lt;='Current Mortgage'!$F$6,$B$4,0)</f>
        <v>0</v>
      </c>
      <c r="E339" s="3">
        <f t="shared" si="10"/>
        <v>104175.84202571404</v>
      </c>
      <c r="F339" s="4">
        <f t="shared" si="11"/>
        <v>1.0037509184202997</v>
      </c>
      <c r="G339" s="34"/>
    </row>
    <row r="340" spans="3:7" x14ac:dyDescent="0.3">
      <c r="C340">
        <v>335</v>
      </c>
      <c r="D340" s="3">
        <f>IF(C340&lt;='Current Mortgage'!$F$6,$B$4,0)</f>
        <v>0</v>
      </c>
      <c r="E340" s="3">
        <f t="shared" si="10"/>
        <v>104175.84202571404</v>
      </c>
      <c r="F340" s="4">
        <f t="shared" si="11"/>
        <v>1.0007546470220301</v>
      </c>
      <c r="G340" s="34"/>
    </row>
    <row r="341" spans="3:7" x14ac:dyDescent="0.3">
      <c r="C341">
        <v>336</v>
      </c>
      <c r="D341" s="3">
        <f>IF(C341&lt;='Current Mortgage'!$F$6,$B$4,0)</f>
        <v>0</v>
      </c>
      <c r="E341" s="3">
        <f t="shared" si="10"/>
        <v>104175.84202571404</v>
      </c>
      <c r="F341" s="4">
        <f t="shared" si="11"/>
        <v>0.99777621057255994</v>
      </c>
      <c r="G341" s="34"/>
    </row>
    <row r="342" spans="3:7" x14ac:dyDescent="0.3">
      <c r="C342">
        <v>337</v>
      </c>
      <c r="D342" s="3">
        <f>IF(C342&lt;='Current Mortgage'!$F$6,$B$4,0)</f>
        <v>0</v>
      </c>
      <c r="E342" s="3">
        <f t="shared" si="10"/>
        <v>104175.84202571404</v>
      </c>
      <c r="F342" s="4">
        <f t="shared" si="11"/>
        <v>0.99481545030379859</v>
      </c>
      <c r="G342" s="34"/>
    </row>
    <row r="343" spans="3:7" x14ac:dyDescent="0.3">
      <c r="C343">
        <v>338</v>
      </c>
      <c r="D343" s="3">
        <f>IF(C343&lt;='Current Mortgage'!$F$6,$B$4,0)</f>
        <v>0</v>
      </c>
      <c r="E343" s="3">
        <f t="shared" si="10"/>
        <v>104175.84202571404</v>
      </c>
      <c r="F343" s="4">
        <f t="shared" si="11"/>
        <v>0.99187220932656839</v>
      </c>
      <c r="G343" s="34"/>
    </row>
    <row r="344" spans="3:7" x14ac:dyDescent="0.3">
      <c r="C344">
        <v>339</v>
      </c>
      <c r="D344" s="3">
        <f>IF(C344&lt;='Current Mortgage'!$F$6,$B$4,0)</f>
        <v>0</v>
      </c>
      <c r="E344" s="3">
        <f t="shared" si="10"/>
        <v>104175.84202571404</v>
      </c>
      <c r="F344" s="4">
        <f t="shared" si="11"/>
        <v>0.98894633260289122</v>
      </c>
      <c r="G344" s="34"/>
    </row>
    <row r="345" spans="3:7" x14ac:dyDescent="0.3">
      <c r="C345">
        <v>340</v>
      </c>
      <c r="D345" s="3">
        <f>IF(C345&lt;='Current Mortgage'!$F$6,$B$4,0)</f>
        <v>0</v>
      </c>
      <c r="E345" s="3">
        <f t="shared" si="10"/>
        <v>104175.84202571404</v>
      </c>
      <c r="F345" s="4">
        <f t="shared" si="11"/>
        <v>0.98603766691876515</v>
      </c>
      <c r="G345" s="34"/>
    </row>
    <row r="346" spans="3:7" x14ac:dyDescent="0.3">
      <c r="C346">
        <v>341</v>
      </c>
      <c r="D346" s="3">
        <f>IF(C346&lt;='Current Mortgage'!$F$6,$B$4,0)</f>
        <v>0</v>
      </c>
      <c r="E346" s="3">
        <f t="shared" si="10"/>
        <v>104175.84202571404</v>
      </c>
      <c r="F346" s="4">
        <f t="shared" si="11"/>
        <v>0.98314606085741962</v>
      </c>
      <c r="G346" s="34"/>
    </row>
    <row r="347" spans="3:7" x14ac:dyDescent="0.3">
      <c r="C347">
        <v>342</v>
      </c>
      <c r="D347" s="3">
        <f>IF(C347&lt;='Current Mortgage'!$F$6,$B$4,0)</f>
        <v>0</v>
      </c>
      <c r="E347" s="3">
        <f t="shared" si="10"/>
        <v>104175.84202571404</v>
      </c>
      <c r="F347" s="4">
        <f t="shared" si="11"/>
        <v>0.98027136477304133</v>
      </c>
      <c r="G347" s="34"/>
    </row>
    <row r="348" spans="3:7" x14ac:dyDescent="0.3">
      <c r="C348">
        <v>343</v>
      </c>
      <c r="D348" s="3">
        <f>IF(C348&lt;='Current Mortgage'!$F$6,$B$4,0)</f>
        <v>0</v>
      </c>
      <c r="E348" s="3">
        <f t="shared" si="10"/>
        <v>104175.84202571404</v>
      </c>
      <c r="F348" s="4">
        <f t="shared" si="11"/>
        <v>0.97741343076495668</v>
      </c>
      <c r="G348" s="34"/>
    </row>
    <row r="349" spans="3:7" x14ac:dyDescent="0.3">
      <c r="C349">
        <v>344</v>
      </c>
      <c r="D349" s="3">
        <f>IF(C349&lt;='Current Mortgage'!$F$6,$B$4,0)</f>
        <v>0</v>
      </c>
      <c r="E349" s="3">
        <f t="shared" si="10"/>
        <v>104175.84202571404</v>
      </c>
      <c r="F349" s="4">
        <f t="shared" si="11"/>
        <v>0.97457211265226773</v>
      </c>
      <c r="G349" s="34"/>
    </row>
    <row r="350" spans="3:7" x14ac:dyDescent="0.3">
      <c r="C350">
        <v>345</v>
      </c>
      <c r="D350" s="3">
        <f>IF(C350&lt;='Current Mortgage'!$F$6,$B$4,0)</f>
        <v>0</v>
      </c>
      <c r="E350" s="3">
        <f t="shared" si="10"/>
        <v>104175.84202571404</v>
      </c>
      <c r="F350" s="4">
        <f t="shared" si="11"/>
        <v>0.97174726594892791</v>
      </c>
      <c r="G350" s="34"/>
    </row>
    <row r="351" spans="3:7" x14ac:dyDescent="0.3">
      <c r="C351">
        <v>346</v>
      </c>
      <c r="D351" s="3">
        <f>IF(C351&lt;='Current Mortgage'!$F$6,$B$4,0)</f>
        <v>0</v>
      </c>
      <c r="E351" s="3">
        <f t="shared" si="10"/>
        <v>104175.84202571404</v>
      </c>
      <c r="F351" s="4">
        <f t="shared" si="11"/>
        <v>0.96893874783924894</v>
      </c>
      <c r="G351" s="34"/>
    </row>
    <row r="352" spans="3:7" x14ac:dyDescent="0.3">
      <c r="C352">
        <v>347</v>
      </c>
      <c r="D352" s="3">
        <f>IF(C352&lt;='Current Mortgage'!$F$6,$B$4,0)</f>
        <v>0</v>
      </c>
      <c r="E352" s="3">
        <f t="shared" si="10"/>
        <v>104175.84202571404</v>
      </c>
      <c r="F352" s="4">
        <f t="shared" si="11"/>
        <v>0.9661464171538332</v>
      </c>
      <c r="G352" s="34"/>
    </row>
    <row r="353" spans="3:7" x14ac:dyDescent="0.3">
      <c r="C353">
        <v>348</v>
      </c>
      <c r="D353" s="3">
        <f>IF(C353&lt;='Current Mortgage'!$F$6,$B$4,0)</f>
        <v>0</v>
      </c>
      <c r="E353" s="3">
        <f t="shared" si="10"/>
        <v>104175.84202571404</v>
      </c>
      <c r="F353" s="4">
        <f t="shared" si="11"/>
        <v>0.96337013434591989</v>
      </c>
      <c r="G353" s="34"/>
    </row>
    <row r="354" spans="3:7" x14ac:dyDescent="0.3">
      <c r="C354">
        <v>349</v>
      </c>
      <c r="D354" s="3">
        <f>IF(C354&lt;='Current Mortgage'!$F$6,$B$4,0)</f>
        <v>0</v>
      </c>
      <c r="E354" s="3">
        <f t="shared" si="10"/>
        <v>104175.84202571404</v>
      </c>
      <c r="F354" s="4">
        <f t="shared" si="11"/>
        <v>0.96060976146813792</v>
      </c>
      <c r="G354" s="34"/>
    </row>
    <row r="355" spans="3:7" x14ac:dyDescent="0.3">
      <c r="C355">
        <v>350</v>
      </c>
      <c r="D355" s="3">
        <f>IF(C355&lt;='Current Mortgage'!$F$6,$B$4,0)</f>
        <v>0</v>
      </c>
      <c r="E355" s="3">
        <f t="shared" si="10"/>
        <v>104175.84202571404</v>
      </c>
      <c r="F355" s="4">
        <f t="shared" si="11"/>
        <v>0.95786516214965745</v>
      </c>
      <c r="G355" s="34"/>
    </row>
    <row r="356" spans="3:7" x14ac:dyDescent="0.3">
      <c r="C356">
        <v>351</v>
      </c>
      <c r="D356" s="3">
        <f>IF(C356&lt;='Current Mortgage'!$F$6,$B$4,0)</f>
        <v>0</v>
      </c>
      <c r="E356" s="3">
        <f t="shared" si="10"/>
        <v>104175.84202571404</v>
      </c>
      <c r="F356" s="4">
        <f t="shared" si="11"/>
        <v>0.95513620157373258</v>
      </c>
      <c r="G356" s="34"/>
    </row>
    <row r="357" spans="3:7" x14ac:dyDescent="0.3">
      <c r="C357">
        <v>352</v>
      </c>
      <c r="D357" s="3">
        <f>IF(C357&lt;='Current Mortgage'!$F$6,$B$4,0)</f>
        <v>0</v>
      </c>
      <c r="E357" s="3">
        <f t="shared" si="10"/>
        <v>104175.84202571404</v>
      </c>
      <c r="F357" s="4">
        <f t="shared" si="11"/>
        <v>0.95242274645562541</v>
      </c>
      <c r="G357" s="34"/>
    </row>
    <row r="358" spans="3:7" x14ac:dyDescent="0.3">
      <c r="C358">
        <v>353</v>
      </c>
      <c r="D358" s="3">
        <f>IF(C358&lt;='Current Mortgage'!$F$6,$B$4,0)</f>
        <v>0</v>
      </c>
      <c r="E358" s="3">
        <f t="shared" ref="E358:E365" si="12">E357+D358</f>
        <v>104175.84202571404</v>
      </c>
      <c r="F358" s="4">
        <f t="shared" ref="F358:F365" si="13">((E358-$B$3)/$B$3)/(C358/12)</f>
        <v>0.9497246650209068</v>
      </c>
      <c r="G358" s="34"/>
    </row>
    <row r="359" spans="3:7" x14ac:dyDescent="0.3">
      <c r="C359">
        <v>354</v>
      </c>
      <c r="D359" s="3">
        <f>IF(C359&lt;='Current Mortgage'!$F$6,$B$4,0)</f>
        <v>0</v>
      </c>
      <c r="E359" s="3">
        <f t="shared" si="12"/>
        <v>104175.84202571404</v>
      </c>
      <c r="F359" s="4">
        <f t="shared" si="13"/>
        <v>0.94704182698412465</v>
      </c>
      <c r="G359" s="34"/>
    </row>
    <row r="360" spans="3:7" x14ac:dyDescent="0.3">
      <c r="C360">
        <v>355</v>
      </c>
      <c r="D360" s="3">
        <f>IF(C360&lt;='Current Mortgage'!$F$6,$B$4,0)</f>
        <v>0</v>
      </c>
      <c r="E360" s="3">
        <f t="shared" si="12"/>
        <v>104175.84202571404</v>
      </c>
      <c r="F360" s="4">
        <f t="shared" si="13"/>
        <v>0.94437410352783135</v>
      </c>
      <c r="G360" s="34"/>
    </row>
    <row r="361" spans="3:7" x14ac:dyDescent="0.3">
      <c r="C361">
        <v>356</v>
      </c>
      <c r="D361" s="3">
        <f>IF(C361&lt;='Current Mortgage'!$F$6,$B$4,0)</f>
        <v>0</v>
      </c>
      <c r="E361" s="3">
        <f t="shared" si="12"/>
        <v>104175.84202571404</v>
      </c>
      <c r="F361" s="4">
        <f t="shared" si="13"/>
        <v>0.94172136728196665</v>
      </c>
      <c r="G361" s="34"/>
    </row>
    <row r="362" spans="3:7" x14ac:dyDescent="0.3">
      <c r="C362">
        <v>357</v>
      </c>
      <c r="D362" s="3">
        <f>IF(C362&lt;='Current Mortgage'!$F$6,$B$4,0)</f>
        <v>0</v>
      </c>
      <c r="E362" s="3">
        <f t="shared" si="12"/>
        <v>104175.84202571404</v>
      </c>
      <c r="F362" s="4">
        <f t="shared" si="13"/>
        <v>0.93908349230358579</v>
      </c>
      <c r="G362" s="34"/>
    </row>
    <row r="363" spans="3:7" x14ac:dyDescent="0.3">
      <c r="C363">
        <v>358</v>
      </c>
      <c r="D363" s="3">
        <f>IF(C363&lt;='Current Mortgage'!$F$6,$B$4,0)</f>
        <v>0</v>
      </c>
      <c r="E363" s="3">
        <f t="shared" si="12"/>
        <v>104175.84202571404</v>
      </c>
      <c r="F363" s="4">
        <f t="shared" si="13"/>
        <v>0.93646035405692774</v>
      </c>
      <c r="G363" s="34"/>
    </row>
    <row r="364" spans="3:7" x14ac:dyDescent="0.3">
      <c r="C364">
        <v>359</v>
      </c>
      <c r="D364" s="3">
        <f>IF(C364&lt;='Current Mortgage'!$F$6,$B$4,0)</f>
        <v>0</v>
      </c>
      <c r="E364" s="3">
        <f t="shared" si="12"/>
        <v>104175.84202571404</v>
      </c>
      <c r="F364" s="4">
        <f t="shared" si="13"/>
        <v>0.9338518293938165</v>
      </c>
      <c r="G364" s="34"/>
    </row>
    <row r="365" spans="3:7" x14ac:dyDescent="0.3">
      <c r="C365">
        <v>360</v>
      </c>
      <c r="D365" s="3">
        <f>IF(C365&lt;='Current Mortgage'!$F$6,$B$4,0)</f>
        <v>0</v>
      </c>
      <c r="E365" s="3">
        <f t="shared" si="12"/>
        <v>104175.84202571404</v>
      </c>
      <c r="F365" s="4">
        <f t="shared" si="13"/>
        <v>0.93125779653438923</v>
      </c>
      <c r="G365" s="34"/>
    </row>
  </sheetData>
  <sheetProtection formatCells="0" formatColumns="0" formatRows="0" insertColumns="0" insertRows="0" insertHyperlinks="0" deleteColumns="0" deleteRows="0" sort="0" autoFilter="0" pivotTables="0"/>
  <conditionalFormatting sqref="E6:E365">
    <cfRule type="cellIs" dxfId="1" priority="2" operator="lessThan">
      <formula>$B$3</formula>
    </cfRule>
  </conditionalFormatting>
  <conditionalFormatting sqref="E6:E365">
    <cfRule type="cellIs" dxfId="0" priority="1" operator="greaterThanOrEqual">
      <formula>$B$3</formula>
    </cfRule>
  </conditionalFormatting>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888E-AF7A-4F95-B299-7D17D4680DA4}">
  <dimension ref="A1:K364"/>
  <sheetViews>
    <sheetView zoomScale="80" zoomScaleNormal="80" workbookViewId="0"/>
  </sheetViews>
  <sheetFormatPr defaultRowHeight="14.4" x14ac:dyDescent="0.3"/>
  <cols>
    <col min="1" max="1" width="4.44140625" bestFit="1" customWidth="1"/>
    <col min="2" max="2" width="9.44140625" bestFit="1" customWidth="1"/>
    <col min="3" max="3" width="11.109375" bestFit="1" customWidth="1"/>
    <col min="4" max="4" width="30.44140625" customWidth="1"/>
    <col min="6" max="6" width="4.44140625" bestFit="1" customWidth="1"/>
    <col min="7" max="8" width="9.44140625" bestFit="1" customWidth="1"/>
    <col min="9" max="9" width="28.33203125" bestFit="1" customWidth="1"/>
    <col min="11" max="11" width="15.109375" bestFit="1" customWidth="1"/>
  </cols>
  <sheetData>
    <row r="1" spans="1:11" x14ac:dyDescent="0.3">
      <c r="A1" s="33" t="s">
        <v>51</v>
      </c>
      <c r="D1" t="s">
        <v>52</v>
      </c>
    </row>
    <row r="3" spans="1:11" x14ac:dyDescent="0.3">
      <c r="A3" s="94" t="s">
        <v>17</v>
      </c>
      <c r="B3" s="94"/>
      <c r="C3" s="94"/>
      <c r="D3" s="94"/>
      <c r="F3" s="98" t="s">
        <v>24</v>
      </c>
      <c r="G3" s="98"/>
      <c r="H3" s="98"/>
      <c r="I3" s="98"/>
      <c r="K3" t="s">
        <v>46</v>
      </c>
    </row>
    <row r="4" spans="1:11" x14ac:dyDescent="0.3">
      <c r="A4" s="2" t="s">
        <v>10</v>
      </c>
      <c r="B4" s="2" t="s">
        <v>4</v>
      </c>
      <c r="C4" s="2" t="s">
        <v>47</v>
      </c>
      <c r="D4" s="2" t="s">
        <v>49</v>
      </c>
      <c r="F4" s="2" t="s">
        <v>10</v>
      </c>
      <c r="G4" s="2" t="s">
        <v>4</v>
      </c>
      <c r="H4" s="2" t="s">
        <v>47</v>
      </c>
      <c r="I4" s="2" t="s">
        <v>48</v>
      </c>
    </row>
    <row r="5" spans="1:11" x14ac:dyDescent="0.3">
      <c r="A5" s="2">
        <f>'Current Mortgage'!C18</f>
        <v>1</v>
      </c>
      <c r="B5" s="87">
        <f ca="1">'Current Mortgage'!D18</f>
        <v>44075</v>
      </c>
      <c r="C5" s="88">
        <f>'Current Mortgage'!H18</f>
        <v>1040</v>
      </c>
      <c r="D5" s="88">
        <f>C5</f>
        <v>1040</v>
      </c>
      <c r="F5" s="2">
        <f>'New Mortgage'!C18</f>
        <v>1</v>
      </c>
      <c r="G5" s="87">
        <f ca="1">'New Mortgage'!D18</f>
        <v>44075</v>
      </c>
      <c r="H5" s="3">
        <f>'New Mortgage'!H18</f>
        <v>780</v>
      </c>
      <c r="I5" s="3">
        <f>H5</f>
        <v>780</v>
      </c>
      <c r="K5" s="3">
        <f>C5-H5</f>
        <v>260</v>
      </c>
    </row>
    <row r="6" spans="1:11" x14ac:dyDescent="0.3">
      <c r="A6" s="2">
        <f>'Current Mortgage'!C19</f>
        <v>2</v>
      </c>
      <c r="B6" s="87">
        <f ca="1">'Current Mortgage'!D19</f>
        <v>44105</v>
      </c>
      <c r="C6" s="88">
        <f>'Current Mortgage'!H19</f>
        <v>1037.896821552903</v>
      </c>
      <c r="D6" s="88">
        <f>D5+C6</f>
        <v>2077.896821552903</v>
      </c>
      <c r="F6" s="2">
        <f>'New Mortgage'!C19</f>
        <v>2</v>
      </c>
      <c r="G6" s="87">
        <f ca="1">'New Mortgage'!D19</f>
        <v>44105</v>
      </c>
      <c r="H6" s="3">
        <f>'New Mortgage'!H19</f>
        <v>778.66148853691038</v>
      </c>
      <c r="I6" s="3">
        <f>I5+H6</f>
        <v>1558.6614885369104</v>
      </c>
      <c r="K6" s="3">
        <f t="shared" ref="K6:K69" si="0">C6-H6</f>
        <v>259.23533301599264</v>
      </c>
    </row>
    <row r="7" spans="1:11" x14ac:dyDescent="0.3">
      <c r="A7" s="2">
        <f>'Current Mortgage'!C20</f>
        <v>3</v>
      </c>
      <c r="B7" s="87">
        <f ca="1">'Current Mortgage'!D20</f>
        <v>44136</v>
      </c>
      <c r="C7" s="88">
        <f>'Current Mortgage'!H20</f>
        <v>1035.7866325109824</v>
      </c>
      <c r="D7" s="88">
        <f t="shared" ref="D7:D70" si="1">D6+C7</f>
        <v>3113.6834540638856</v>
      </c>
      <c r="F7" s="2">
        <f>'New Mortgage'!C20</f>
        <v>3</v>
      </c>
      <c r="G7" s="87">
        <f ca="1">'New Mortgage'!D20</f>
        <v>44136</v>
      </c>
      <c r="H7" s="3">
        <f>'New Mortgage'!H20</f>
        <v>777.31963079516299</v>
      </c>
      <c r="I7" s="3">
        <f t="shared" ref="I7:I70" si="2">I6+H7</f>
        <v>2335.9811193320734</v>
      </c>
      <c r="K7" s="3">
        <f t="shared" si="0"/>
        <v>258.46700171581938</v>
      </c>
    </row>
    <row r="8" spans="1:11" x14ac:dyDescent="0.3">
      <c r="A8" s="2">
        <f>'Current Mortgage'!C21</f>
        <v>4</v>
      </c>
      <c r="B8" s="87">
        <f ca="1">'Current Mortgage'!D21</f>
        <v>44166</v>
      </c>
      <c r="C8" s="88">
        <f>'Current Mortgage'!H21</f>
        <v>1033.6694095055886</v>
      </c>
      <c r="D8" s="88">
        <f t="shared" si="1"/>
        <v>4147.3528635694747</v>
      </c>
      <c r="F8" s="2">
        <f>'New Mortgage'!C21</f>
        <v>4</v>
      </c>
      <c r="G8" s="87">
        <f ca="1">'New Mortgage'!D21</f>
        <v>44166</v>
      </c>
      <c r="H8" s="3">
        <f>'New Mortgage'!H21</f>
        <v>775.97441840906117</v>
      </c>
      <c r="I8" s="3">
        <f t="shared" si="2"/>
        <v>3111.9555377411343</v>
      </c>
      <c r="K8" s="3">
        <f t="shared" si="0"/>
        <v>257.69499109652747</v>
      </c>
    </row>
    <row r="9" spans="1:11" x14ac:dyDescent="0.3">
      <c r="A9" s="2">
        <f>'Current Mortgage'!C22</f>
        <v>5</v>
      </c>
      <c r="B9" s="87">
        <f ca="1">'Current Mortgage'!D22</f>
        <v>44197</v>
      </c>
      <c r="C9" s="88">
        <f>'Current Mortgage'!H22</f>
        <v>1031.5451290901769</v>
      </c>
      <c r="D9" s="88">
        <f t="shared" si="1"/>
        <v>5178.8979926596512</v>
      </c>
      <c r="F9" s="2">
        <f>'New Mortgage'!C22</f>
        <v>5</v>
      </c>
      <c r="G9" s="87">
        <f ca="1">'New Mortgage'!D22</f>
        <v>44197</v>
      </c>
      <c r="H9" s="3">
        <f>'New Mortgage'!H22</f>
        <v>774.6258429919942</v>
      </c>
      <c r="I9" s="3">
        <f t="shared" si="2"/>
        <v>3886.5813807331288</v>
      </c>
      <c r="K9" s="3">
        <f t="shared" si="0"/>
        <v>256.91928609818274</v>
      </c>
    </row>
    <row r="10" spans="1:11" x14ac:dyDescent="0.3">
      <c r="A10" s="2">
        <f>'Current Mortgage'!C23</f>
        <v>6</v>
      </c>
      <c r="B10" s="87">
        <f ca="1">'Current Mortgage'!D23</f>
        <v>44228</v>
      </c>
      <c r="C10" s="88">
        <f>'Current Mortgage'!H23</f>
        <v>1029.413767740047</v>
      </c>
      <c r="D10" s="88">
        <f t="shared" si="1"/>
        <v>6208.311760399698</v>
      </c>
      <c r="F10" s="2">
        <f>'New Mortgage'!C23</f>
        <v>6</v>
      </c>
      <c r="G10" s="87">
        <f ca="1">'New Mortgage'!D23</f>
        <v>44228</v>
      </c>
      <c r="H10" s="3">
        <f>'New Mortgage'!H23</f>
        <v>773.27389613638445</v>
      </c>
      <c r="I10" s="3">
        <f t="shared" si="2"/>
        <v>4659.8552768695135</v>
      </c>
      <c r="K10" s="3">
        <f t="shared" si="0"/>
        <v>256.13987160366253</v>
      </c>
    </row>
    <row r="11" spans="1:11" x14ac:dyDescent="0.3">
      <c r="A11" s="2">
        <f>'Current Mortgage'!C24</f>
        <v>7</v>
      </c>
      <c r="B11" s="87">
        <f ca="1">'Current Mortgage'!D24</f>
        <v>44256</v>
      </c>
      <c r="C11" s="88">
        <f>'Current Mortgage'!H24</f>
        <v>1027.2753018520834</v>
      </c>
      <c r="D11" s="88">
        <f t="shared" si="1"/>
        <v>7235.5870622517814</v>
      </c>
      <c r="F11" s="2">
        <f>'New Mortgage'!C24</f>
        <v>7</v>
      </c>
      <c r="G11" s="87">
        <f ca="1">'New Mortgage'!D24</f>
        <v>44256</v>
      </c>
      <c r="H11" s="3">
        <f>'New Mortgage'!H24</f>
        <v>771.91856941363574</v>
      </c>
      <c r="I11" s="3">
        <f t="shared" si="2"/>
        <v>5431.7738462831494</v>
      </c>
      <c r="K11" s="3">
        <f t="shared" si="0"/>
        <v>255.35673243844769</v>
      </c>
    </row>
    <row r="12" spans="1:11" x14ac:dyDescent="0.3">
      <c r="A12" s="2">
        <f>'Current Mortgage'!C25</f>
        <v>8</v>
      </c>
      <c r="B12" s="87">
        <f ca="1">'Current Mortgage'!D25</f>
        <v>44287</v>
      </c>
      <c r="C12" s="88">
        <f>'Current Mortgage'!H25</f>
        <v>1025.1297077444933</v>
      </c>
      <c r="D12" s="88">
        <f t="shared" si="1"/>
        <v>8260.7167699962738</v>
      </c>
      <c r="F12" s="2">
        <f>'New Mortgage'!C25</f>
        <v>8</v>
      </c>
      <c r="G12" s="87">
        <f ca="1">'New Mortgage'!D25</f>
        <v>44287</v>
      </c>
      <c r="H12" s="3">
        <f>'New Mortgage'!H25</f>
        <v>770.55985437408003</v>
      </c>
      <c r="I12" s="3">
        <f t="shared" si="2"/>
        <v>6202.3337006572292</v>
      </c>
      <c r="K12" s="3">
        <f t="shared" si="0"/>
        <v>254.56985337041328</v>
      </c>
    </row>
    <row r="13" spans="1:11" x14ac:dyDescent="0.3">
      <c r="A13" s="2">
        <f>'Current Mortgage'!C26</f>
        <v>9</v>
      </c>
      <c r="B13" s="87">
        <f ca="1">'Current Mortgage'!D26</f>
        <v>44317</v>
      </c>
      <c r="C13" s="88">
        <f>'Current Mortgage'!H26</f>
        <v>1022.9769616565446</v>
      </c>
      <c r="D13" s="88">
        <f t="shared" si="1"/>
        <v>9283.6937316528183</v>
      </c>
      <c r="F13" s="2">
        <f>'New Mortgage'!C26</f>
        <v>9</v>
      </c>
      <c r="G13" s="87">
        <f ca="1">'New Mortgage'!D26</f>
        <v>44317</v>
      </c>
      <c r="H13" s="3">
        <f>'New Mortgage'!H26</f>
        <v>769.1977425469255</v>
      </c>
      <c r="I13" s="3">
        <f t="shared" si="2"/>
        <v>6971.531443204155</v>
      </c>
      <c r="K13" s="3">
        <f t="shared" si="0"/>
        <v>253.77921910961913</v>
      </c>
    </row>
    <row r="14" spans="1:11" x14ac:dyDescent="0.3">
      <c r="A14" s="2">
        <f>'Current Mortgage'!C27</f>
        <v>10</v>
      </c>
      <c r="B14" s="87">
        <f ca="1">'Current Mortgage'!D27</f>
        <v>44348</v>
      </c>
      <c r="C14" s="88">
        <f>'Current Mortgage'!H27</f>
        <v>1020.8170397483028</v>
      </c>
      <c r="D14" s="88">
        <f t="shared" si="1"/>
        <v>10304.510771401121</v>
      </c>
      <c r="F14" s="2">
        <f>'New Mortgage'!C27</f>
        <v>10</v>
      </c>
      <c r="G14" s="87">
        <f ca="1">'New Mortgage'!D27</f>
        <v>44348</v>
      </c>
      <c r="H14" s="3">
        <f>'New Mortgage'!H27</f>
        <v>767.83222544020305</v>
      </c>
      <c r="I14" s="3">
        <f t="shared" si="2"/>
        <v>7739.3636686443579</v>
      </c>
      <c r="K14" s="3">
        <f t="shared" si="0"/>
        <v>252.98481430809977</v>
      </c>
    </row>
    <row r="15" spans="1:11" x14ac:dyDescent="0.3">
      <c r="A15" s="2">
        <f>'Current Mortgage'!C28</f>
        <v>11</v>
      </c>
      <c r="B15" s="87">
        <f ca="1">'Current Mortgage'!D28</f>
        <v>44378</v>
      </c>
      <c r="C15" s="88">
        <f>'Current Mortgage'!H28</f>
        <v>1018.6499181003668</v>
      </c>
      <c r="D15" s="88">
        <f t="shared" si="1"/>
        <v>11323.160689501488</v>
      </c>
      <c r="F15" s="2">
        <f>'New Mortgage'!C28</f>
        <v>11</v>
      </c>
      <c r="G15" s="87">
        <f ca="1">'New Mortgage'!D28</f>
        <v>44378</v>
      </c>
      <c r="H15" s="3">
        <f>'New Mortgage'!H28</f>
        <v>766.46329454071383</v>
      </c>
      <c r="I15" s="3">
        <f t="shared" si="2"/>
        <v>8505.8269631850708</v>
      </c>
      <c r="K15" s="3">
        <f t="shared" si="0"/>
        <v>252.18662355965296</v>
      </c>
    </row>
    <row r="16" spans="1:11" x14ac:dyDescent="0.3">
      <c r="A16" s="2">
        <f>'Current Mortgage'!C29</f>
        <v>12</v>
      </c>
      <c r="B16" s="87">
        <f ca="1">'Current Mortgage'!D29</f>
        <v>44409</v>
      </c>
      <c r="C16" s="88">
        <f>'Current Mortgage'!H29</f>
        <v>1016.4755727136043</v>
      </c>
      <c r="D16" s="88">
        <f t="shared" si="1"/>
        <v>12339.636262215092</v>
      </c>
      <c r="F16" s="2">
        <f>'New Mortgage'!C29</f>
        <v>12</v>
      </c>
      <c r="G16" s="87">
        <f ca="1">'New Mortgage'!D29</f>
        <v>44409</v>
      </c>
      <c r="H16" s="3">
        <f>'New Mortgage'!H29</f>
        <v>765.09094131397592</v>
      </c>
      <c r="I16" s="3">
        <f t="shared" si="2"/>
        <v>9270.9179044990469</v>
      </c>
      <c r="K16" s="3">
        <f t="shared" si="0"/>
        <v>251.38463139962835</v>
      </c>
    </row>
    <row r="17" spans="1:11" x14ac:dyDescent="0.3">
      <c r="A17" s="2">
        <f>'Current Mortgage'!C30</f>
        <v>13</v>
      </c>
      <c r="B17" s="87">
        <f ca="1">'Current Mortgage'!D30</f>
        <v>44440</v>
      </c>
      <c r="C17" s="88">
        <f>'Current Mortgage'!H30</f>
        <v>1014.293979508886</v>
      </c>
      <c r="D17" s="88">
        <f t="shared" si="1"/>
        <v>13353.930241723978</v>
      </c>
      <c r="F17" s="2">
        <f>'New Mortgage'!C30</f>
        <v>13</v>
      </c>
      <c r="G17" s="87">
        <f ca="1">'New Mortgage'!D30</f>
        <v>44440</v>
      </c>
      <c r="H17" s="3">
        <f>'New Mortgage'!H30</f>
        <v>763.71515720417119</v>
      </c>
      <c r="I17" s="3">
        <f t="shared" si="2"/>
        <v>10034.633061703218</v>
      </c>
      <c r="K17" s="3">
        <f t="shared" si="0"/>
        <v>250.57882230471478</v>
      </c>
    </row>
    <row r="18" spans="1:11" x14ac:dyDescent="0.3">
      <c r="A18" s="2">
        <f>'Current Mortgage'!C31</f>
        <v>14</v>
      </c>
      <c r="B18" s="87">
        <f ca="1">'Current Mortgage'!D31</f>
        <v>44470</v>
      </c>
      <c r="C18" s="88">
        <f>'Current Mortgage'!H31</f>
        <v>1012.1051143268186</v>
      </c>
      <c r="D18" s="88">
        <f t="shared" si="1"/>
        <v>14366.035356050796</v>
      </c>
      <c r="F18" s="2">
        <f>'New Mortgage'!C31</f>
        <v>14</v>
      </c>
      <c r="G18" s="87">
        <f ca="1">'New Mortgage'!D31</f>
        <v>44470</v>
      </c>
      <c r="H18" s="3">
        <f>'New Mortgage'!H31</f>
        <v>762.33593363409182</v>
      </c>
      <c r="I18" s="3">
        <f t="shared" si="2"/>
        <v>10796.968995337309</v>
      </c>
      <c r="K18" s="3">
        <f t="shared" si="0"/>
        <v>249.76918069272676</v>
      </c>
    </row>
    <row r="19" spans="1:11" x14ac:dyDescent="0.3">
      <c r="A19" s="2">
        <f>'Current Mortgage'!C32</f>
        <v>15</v>
      </c>
      <c r="B19" s="87">
        <f ca="1">'Current Mortgage'!D32</f>
        <v>44501</v>
      </c>
      <c r="C19" s="88">
        <f>'Current Mortgage'!H32</f>
        <v>1009.9089529274777</v>
      </c>
      <c r="D19" s="88">
        <f t="shared" si="1"/>
        <v>15375.944308978273</v>
      </c>
      <c r="F19" s="2">
        <f>'New Mortgage'!C32</f>
        <v>15</v>
      </c>
      <c r="G19" s="87">
        <f ca="1">'New Mortgage'!D32</f>
        <v>44501</v>
      </c>
      <c r="H19" s="3">
        <f>'New Mortgage'!H32</f>
        <v>760.95326200508737</v>
      </c>
      <c r="I19" s="3">
        <f t="shared" si="2"/>
        <v>11557.922257342396</v>
      </c>
      <c r="K19" s="3">
        <f t="shared" si="0"/>
        <v>248.95569092239032</v>
      </c>
    </row>
    <row r="20" spans="1:11" x14ac:dyDescent="0.3">
      <c r="A20" s="2">
        <f>'Current Mortgage'!C33</f>
        <v>16</v>
      </c>
      <c r="B20" s="87">
        <f ca="1">'Current Mortgage'!D33</f>
        <v>44531</v>
      </c>
      <c r="C20" s="88">
        <f>'Current Mortgage'!H33</f>
        <v>1007.705470990139</v>
      </c>
      <c r="D20" s="88">
        <f t="shared" si="1"/>
        <v>16383.649779968411</v>
      </c>
      <c r="F20" s="2">
        <f>'New Mortgage'!C33</f>
        <v>16</v>
      </c>
      <c r="G20" s="87">
        <f ca="1">'New Mortgage'!D33</f>
        <v>44531</v>
      </c>
      <c r="H20" s="3">
        <f>'New Mortgage'!H33</f>
        <v>759.56713369701026</v>
      </c>
      <c r="I20" s="3">
        <f t="shared" si="2"/>
        <v>12317.489391039406</v>
      </c>
      <c r="K20" s="3">
        <f t="shared" si="0"/>
        <v>248.13833729312876</v>
      </c>
    </row>
    <row r="21" spans="1:11" x14ac:dyDescent="0.3">
      <c r="A21" s="2">
        <f>'Current Mortgage'!C34</f>
        <v>17</v>
      </c>
      <c r="B21" s="87">
        <f ca="1">'Current Mortgage'!D34</f>
        <v>44562</v>
      </c>
      <c r="C21" s="88">
        <f>'Current Mortgage'!H34</f>
        <v>1005.494644113009</v>
      </c>
      <c r="D21" s="88">
        <f t="shared" si="1"/>
        <v>17389.14442408142</v>
      </c>
      <c r="F21" s="2">
        <f>'New Mortgage'!C34</f>
        <v>17</v>
      </c>
      <c r="G21" s="87">
        <f ca="1">'New Mortgage'!D34</f>
        <v>44562</v>
      </c>
      <c r="H21" s="3">
        <f>'New Mortgage'!H34</f>
        <v>758.17754006816313</v>
      </c>
      <c r="I21" s="3">
        <f t="shared" si="2"/>
        <v>13075.666931107569</v>
      </c>
      <c r="K21" s="3">
        <f t="shared" si="0"/>
        <v>247.31710404484591</v>
      </c>
    </row>
    <row r="22" spans="1:11" x14ac:dyDescent="0.3">
      <c r="A22" s="2">
        <f>'Current Mortgage'!C35</f>
        <v>18</v>
      </c>
      <c r="B22" s="87">
        <f ca="1">'Current Mortgage'!D35</f>
        <v>44593</v>
      </c>
      <c r="C22" s="88">
        <f>'Current Mortgage'!H35</f>
        <v>1003.2764478129554</v>
      </c>
      <c r="D22" s="88">
        <f t="shared" si="1"/>
        <v>18392.420871894374</v>
      </c>
      <c r="F22" s="2">
        <f>'New Mortgage'!C35</f>
        <v>18</v>
      </c>
      <c r="G22" s="87">
        <f ca="1">'New Mortgage'!D35</f>
        <v>44593</v>
      </c>
      <c r="H22" s="3">
        <f>'New Mortgage'!H35</f>
        <v>756.78447245524387</v>
      </c>
      <c r="I22" s="3">
        <f t="shared" si="2"/>
        <v>13832.451403562813</v>
      </c>
      <c r="K22" s="3">
        <f t="shared" si="0"/>
        <v>246.49197535771157</v>
      </c>
    </row>
    <row r="23" spans="1:11" x14ac:dyDescent="0.3">
      <c r="A23" s="2">
        <f>'Current Mortgage'!C36</f>
        <v>19</v>
      </c>
      <c r="B23" s="87">
        <f ca="1">'Current Mortgage'!D36</f>
        <v>44621</v>
      </c>
      <c r="C23" s="88">
        <f>'Current Mortgage'!H36</f>
        <v>1001.050857525235</v>
      </c>
      <c r="D23" s="88">
        <f t="shared" si="1"/>
        <v>19393.471729419609</v>
      </c>
      <c r="F23" s="2">
        <f>'New Mortgage'!C36</f>
        <v>19</v>
      </c>
      <c r="G23" s="87">
        <f ca="1">'New Mortgage'!D36</f>
        <v>44621</v>
      </c>
      <c r="H23" s="3">
        <f>'New Mortgage'!H36</f>
        <v>755.38792217329217</v>
      </c>
      <c r="I23" s="3">
        <f t="shared" si="2"/>
        <v>14587.839325736104</v>
      </c>
      <c r="K23" s="3">
        <f t="shared" si="0"/>
        <v>245.66293535194279</v>
      </c>
    </row>
    <row r="24" spans="1:11" x14ac:dyDescent="0.3">
      <c r="A24" s="2">
        <f>'Current Mortgage'!C37</f>
        <v>20</v>
      </c>
      <c r="B24" s="87">
        <f ca="1">'Current Mortgage'!D37</f>
        <v>44652</v>
      </c>
      <c r="C24" s="88">
        <f>'Current Mortgage'!H37</f>
        <v>998.81784860322205</v>
      </c>
      <c r="D24" s="88">
        <f t="shared" si="1"/>
        <v>20392.289578022832</v>
      </c>
      <c r="F24" s="2">
        <f>'New Mortgage'!C37</f>
        <v>20</v>
      </c>
      <c r="G24" s="87">
        <f ca="1">'New Mortgage'!D37</f>
        <v>44652</v>
      </c>
      <c r="H24" s="3">
        <f>'New Mortgage'!H37</f>
        <v>753.98788051563565</v>
      </c>
      <c r="I24" s="3">
        <f t="shared" si="2"/>
        <v>15341.827206251739</v>
      </c>
      <c r="K24" s="3">
        <f t="shared" si="0"/>
        <v>244.82996808758639</v>
      </c>
    </row>
    <row r="25" spans="1:11" x14ac:dyDescent="0.3">
      <c r="A25" s="2">
        <f>'Current Mortgage'!C38</f>
        <v>21</v>
      </c>
      <c r="B25" s="87">
        <f ca="1">'Current Mortgage'!D38</f>
        <v>44682</v>
      </c>
      <c r="C25" s="88">
        <f>'Current Mortgage'!H38</f>
        <v>996.5773963181357</v>
      </c>
      <c r="D25" s="88">
        <f t="shared" si="1"/>
        <v>21388.866974340966</v>
      </c>
      <c r="F25" s="2">
        <f>'New Mortgage'!C38</f>
        <v>21</v>
      </c>
      <c r="G25" s="87">
        <f ca="1">'New Mortgage'!D38</f>
        <v>44682</v>
      </c>
      <c r="H25" s="3">
        <f>'New Mortgage'!H38</f>
        <v>752.58433875383503</v>
      </c>
      <c r="I25" s="3">
        <f t="shared" si="2"/>
        <v>16094.411545005574</v>
      </c>
      <c r="K25" s="3">
        <f t="shared" si="0"/>
        <v>243.99305756430067</v>
      </c>
    </row>
    <row r="26" spans="1:11" x14ac:dyDescent="0.3">
      <c r="A26" s="2">
        <f>'Current Mortgage'!C39</f>
        <v>22</v>
      </c>
      <c r="B26" s="87">
        <f ca="1">'Current Mortgage'!D39</f>
        <v>44713</v>
      </c>
      <c r="C26" s="88">
        <f>'Current Mortgage'!H39</f>
        <v>994.3294758587657</v>
      </c>
      <c r="D26" s="88">
        <f t="shared" si="1"/>
        <v>22383.196450199732</v>
      </c>
      <c r="F26" s="2">
        <f>'New Mortgage'!C39</f>
        <v>22</v>
      </c>
      <c r="G26" s="87">
        <f ca="1">'New Mortgage'!D39</f>
        <v>44713</v>
      </c>
      <c r="H26" s="3">
        <f>'New Mortgage'!H39</f>
        <v>751.17728813762994</v>
      </c>
      <c r="I26" s="3">
        <f t="shared" si="2"/>
        <v>16845.588833143203</v>
      </c>
      <c r="K26" s="3">
        <f t="shared" si="0"/>
        <v>243.15218772113576</v>
      </c>
    </row>
    <row r="27" spans="1:11" x14ac:dyDescent="0.3">
      <c r="A27" s="2">
        <f>'Current Mortgage'!C40</f>
        <v>23</v>
      </c>
      <c r="B27" s="87">
        <f ca="1">'Current Mortgage'!D40</f>
        <v>44743</v>
      </c>
      <c r="C27" s="88">
        <f>'Current Mortgage'!H40</f>
        <v>992.07406233119787</v>
      </c>
      <c r="D27" s="88">
        <f t="shared" si="1"/>
        <v>23375.270512530929</v>
      </c>
      <c r="F27" s="2">
        <f>'New Mortgage'!C40</f>
        <v>23</v>
      </c>
      <c r="G27" s="87">
        <f ca="1">'New Mortgage'!D40</f>
        <v>44743</v>
      </c>
      <c r="H27" s="3">
        <f>'New Mortgage'!H40</f>
        <v>749.76671989488432</v>
      </c>
      <c r="I27" s="3">
        <f t="shared" si="2"/>
        <v>17595.355553038087</v>
      </c>
      <c r="K27" s="3">
        <f t="shared" si="0"/>
        <v>242.30734243631355</v>
      </c>
    </row>
    <row r="28" spans="1:11" x14ac:dyDescent="0.3">
      <c r="A28" s="2">
        <f>'Current Mortgage'!C41</f>
        <v>24</v>
      </c>
      <c r="B28" s="87">
        <f ca="1">'Current Mortgage'!D41</f>
        <v>44774</v>
      </c>
      <c r="C28" s="88">
        <f>'Current Mortgage'!H41</f>
        <v>989.81113075853818</v>
      </c>
      <c r="D28" s="88">
        <f t="shared" si="1"/>
        <v>24365.081643289468</v>
      </c>
      <c r="F28" s="2">
        <f>'New Mortgage'!C41</f>
        <v>24</v>
      </c>
      <c r="G28" s="87">
        <f ca="1">'New Mortgage'!D41</f>
        <v>44774</v>
      </c>
      <c r="H28" s="3">
        <f>'New Mortgage'!H41</f>
        <v>748.35262523153187</v>
      </c>
      <c r="I28" s="3">
        <f t="shared" si="2"/>
        <v>18343.708178269619</v>
      </c>
      <c r="K28" s="3">
        <f t="shared" si="0"/>
        <v>241.45850552700631</v>
      </c>
    </row>
    <row r="29" spans="1:11" x14ac:dyDescent="0.3">
      <c r="A29" s="2">
        <f>'Current Mortgage'!C42</f>
        <v>25</v>
      </c>
      <c r="B29" s="87">
        <f ca="1">'Current Mortgage'!D42</f>
        <v>44805</v>
      </c>
      <c r="C29" s="88">
        <f>'Current Mortgage'!H42</f>
        <v>987.54065608063627</v>
      </c>
      <c r="D29" s="88">
        <f t="shared" si="1"/>
        <v>25352.622299370105</v>
      </c>
      <c r="F29" s="2">
        <f>'New Mortgage'!C42</f>
        <v>25</v>
      </c>
      <c r="G29" s="87">
        <f ca="1">'New Mortgage'!D42</f>
        <v>44805</v>
      </c>
      <c r="H29" s="3">
        <f>'New Mortgage'!H42</f>
        <v>746.93499533152089</v>
      </c>
      <c r="I29" s="3">
        <f t="shared" si="2"/>
        <v>19090.64317360114</v>
      </c>
      <c r="K29" s="3">
        <f t="shared" si="0"/>
        <v>240.60566074911537</v>
      </c>
    </row>
    <row r="30" spans="1:11" x14ac:dyDescent="0.3">
      <c r="A30" s="2">
        <f>'Current Mortgage'!C43</f>
        <v>26</v>
      </c>
      <c r="B30" s="87">
        <f ca="1">'Current Mortgage'!D43</f>
        <v>44835</v>
      </c>
      <c r="C30" s="88">
        <f>'Current Mortgage'!H43</f>
        <v>985.26261315380793</v>
      </c>
      <c r="D30" s="88">
        <f t="shared" si="1"/>
        <v>26337.884912523914</v>
      </c>
      <c r="F30" s="2">
        <f>'New Mortgage'!C43</f>
        <v>26</v>
      </c>
      <c r="G30" s="87">
        <f ca="1">'New Mortgage'!D43</f>
        <v>44835</v>
      </c>
      <c r="H30" s="3">
        <f>'New Mortgage'!H43</f>
        <v>745.51382135675999</v>
      </c>
      <c r="I30" s="3">
        <f t="shared" si="2"/>
        <v>19836.156994957899</v>
      </c>
      <c r="K30" s="3">
        <f t="shared" si="0"/>
        <v>239.74879179704794</v>
      </c>
    </row>
    <row r="31" spans="1:11" x14ac:dyDescent="0.3">
      <c r="A31" s="2">
        <f>'Current Mortgage'!C44</f>
        <v>27</v>
      </c>
      <c r="B31" s="87">
        <f ca="1">'Current Mortgage'!D44</f>
        <v>44866</v>
      </c>
      <c r="C31" s="88">
        <f>'Current Mortgage'!H44</f>
        <v>982.9769767505569</v>
      </c>
      <c r="D31" s="88">
        <f t="shared" si="1"/>
        <v>27320.861889274471</v>
      </c>
      <c r="F31" s="2">
        <f>'New Mortgage'!C44</f>
        <v>27</v>
      </c>
      <c r="G31" s="87">
        <f ca="1">'New Mortgage'!D44</f>
        <v>44866</v>
      </c>
      <c r="H31" s="3">
        <f>'New Mortgage'!H44</f>
        <v>744.08909444706228</v>
      </c>
      <c r="I31" s="3">
        <f t="shared" si="2"/>
        <v>20580.246089404962</v>
      </c>
      <c r="K31" s="3">
        <f t="shared" si="0"/>
        <v>238.88788230349462</v>
      </c>
    </row>
    <row r="32" spans="1:11" x14ac:dyDescent="0.3">
      <c r="A32" s="2">
        <f>'Current Mortgage'!C45</f>
        <v>28</v>
      </c>
      <c r="B32" s="87">
        <f ca="1">'Current Mortgage'!D45</f>
        <v>44896</v>
      </c>
      <c r="C32" s="88">
        <f>'Current Mortgage'!H45</f>
        <v>980.68372155929512</v>
      </c>
      <c r="D32" s="88">
        <f t="shared" si="1"/>
        <v>28301.545610833768</v>
      </c>
      <c r="F32" s="2">
        <f>'New Mortgage'!C45</f>
        <v>28</v>
      </c>
      <c r="G32" s="87">
        <f ca="1">'New Mortgage'!D45</f>
        <v>44896</v>
      </c>
      <c r="H32" s="3">
        <f>'New Mortgage'!H45</f>
        <v>742.66080572009014</v>
      </c>
      <c r="I32" s="3">
        <f t="shared" si="2"/>
        <v>21322.906895125052</v>
      </c>
      <c r="K32" s="3">
        <f t="shared" si="0"/>
        <v>238.02291583920498</v>
      </c>
    </row>
    <row r="33" spans="1:11" x14ac:dyDescent="0.3">
      <c r="A33" s="2">
        <f>'Current Mortgage'!C46</f>
        <v>29</v>
      </c>
      <c r="B33" s="87">
        <f ca="1">'Current Mortgage'!D46</f>
        <v>44927</v>
      </c>
      <c r="C33" s="88">
        <f>'Current Mortgage'!H46</f>
        <v>978.38282218406232</v>
      </c>
      <c r="D33" s="88">
        <f t="shared" si="1"/>
        <v>29279.928433017831</v>
      </c>
      <c r="F33" s="2">
        <f>'New Mortgage'!C46</f>
        <v>29</v>
      </c>
      <c r="G33" s="87">
        <f ca="1">'New Mortgage'!D46</f>
        <v>44927</v>
      </c>
      <c r="H33" s="3">
        <f>'New Mortgage'!H46</f>
        <v>741.22894627130063</v>
      </c>
      <c r="I33" s="3">
        <f t="shared" si="2"/>
        <v>22064.135841396353</v>
      </c>
      <c r="K33" s="3">
        <f t="shared" si="0"/>
        <v>237.15387591276169</v>
      </c>
    </row>
    <row r="34" spans="1:11" x14ac:dyDescent="0.3">
      <c r="A34" s="2">
        <f>'Current Mortgage'!C47</f>
        <v>30</v>
      </c>
      <c r="B34" s="87">
        <f ca="1">'Current Mortgage'!D47</f>
        <v>44958</v>
      </c>
      <c r="C34" s="88">
        <f>'Current Mortgage'!H47</f>
        <v>976.07425314424552</v>
      </c>
      <c r="D34" s="88">
        <f t="shared" si="1"/>
        <v>30256.002686162075</v>
      </c>
      <c r="F34" s="2">
        <f>'New Mortgage'!C47</f>
        <v>30</v>
      </c>
      <c r="G34" s="87">
        <f ca="1">'New Mortgage'!D47</f>
        <v>44958</v>
      </c>
      <c r="H34" s="3">
        <f>'New Mortgage'!H47</f>
        <v>739.79350717388922</v>
      </c>
      <c r="I34" s="3">
        <f t="shared" si="2"/>
        <v>22803.929348570244</v>
      </c>
      <c r="K34" s="3">
        <f t="shared" si="0"/>
        <v>236.28074597035629</v>
      </c>
    </row>
    <row r="35" spans="1:11" x14ac:dyDescent="0.3">
      <c r="A35" s="2">
        <f>'Current Mortgage'!C48</f>
        <v>31</v>
      </c>
      <c r="B35" s="87">
        <f ca="1">'Current Mortgage'!D48</f>
        <v>44986</v>
      </c>
      <c r="C35" s="88">
        <f>'Current Mortgage'!H48</f>
        <v>973.75798887429596</v>
      </c>
      <c r="D35" s="88">
        <f t="shared" si="1"/>
        <v>31229.76067503637</v>
      </c>
      <c r="F35" s="2">
        <f>'New Mortgage'!C48</f>
        <v>31</v>
      </c>
      <c r="G35" s="87">
        <f ca="1">'New Mortgage'!D48</f>
        <v>44986</v>
      </c>
      <c r="H35" s="3">
        <f>'New Mortgage'!H48</f>
        <v>738.35447947873433</v>
      </c>
      <c r="I35" s="3">
        <f t="shared" si="2"/>
        <v>23542.283828048978</v>
      </c>
      <c r="K35" s="3">
        <f t="shared" si="0"/>
        <v>235.40350939556163</v>
      </c>
    </row>
    <row r="36" spans="1:11" x14ac:dyDescent="0.3">
      <c r="A36" s="2">
        <f>'Current Mortgage'!C49</f>
        <v>32</v>
      </c>
      <c r="B36" s="87">
        <f ca="1">'Current Mortgage'!D49</f>
        <v>45017</v>
      </c>
      <c r="C36" s="88">
        <f>'Current Mortgage'!H49</f>
        <v>971.43400372344661</v>
      </c>
      <c r="D36" s="88">
        <f t="shared" si="1"/>
        <v>32201.194678759817</v>
      </c>
      <c r="F36" s="2">
        <f>'New Mortgage'!C49</f>
        <v>32</v>
      </c>
      <c r="G36" s="87">
        <f ca="1">'New Mortgage'!D49</f>
        <v>45017</v>
      </c>
      <c r="H36" s="3">
        <f>'New Mortgage'!H49</f>
        <v>736.91185421434147</v>
      </c>
      <c r="I36" s="3">
        <f t="shared" si="2"/>
        <v>24279.195682263318</v>
      </c>
      <c r="K36" s="3">
        <f t="shared" si="0"/>
        <v>234.52214950910513</v>
      </c>
    </row>
    <row r="37" spans="1:11" x14ac:dyDescent="0.3">
      <c r="A37" s="2">
        <f>'Current Mortgage'!C50</f>
        <v>33</v>
      </c>
      <c r="B37" s="87">
        <f ca="1">'Current Mortgage'!D50</f>
        <v>45047</v>
      </c>
      <c r="C37" s="88">
        <f>'Current Mortgage'!H50</f>
        <v>969.1022719554278</v>
      </c>
      <c r="D37" s="88">
        <f t="shared" si="1"/>
        <v>33170.296950715245</v>
      </c>
      <c r="F37" s="2">
        <f>'New Mortgage'!C50</f>
        <v>33</v>
      </c>
      <c r="G37" s="87">
        <f ca="1">'New Mortgage'!D50</f>
        <v>45047</v>
      </c>
      <c r="H37" s="3">
        <f>'New Mortgage'!H50</f>
        <v>735.46562238678757</v>
      </c>
      <c r="I37" s="3">
        <f t="shared" si="2"/>
        <v>25014.661304650104</v>
      </c>
      <c r="K37" s="3">
        <f t="shared" si="0"/>
        <v>233.63664956864022</v>
      </c>
    </row>
    <row r="38" spans="1:11" x14ac:dyDescent="0.3">
      <c r="A38" s="2">
        <f>'Current Mortgage'!C51</f>
        <v>34</v>
      </c>
      <c r="B38" s="87">
        <f ca="1">'Current Mortgage'!D51</f>
        <v>45078</v>
      </c>
      <c r="C38" s="88">
        <f>'Current Mortgage'!H51</f>
        <v>966.76276774818223</v>
      </c>
      <c r="D38" s="88">
        <f t="shared" si="1"/>
        <v>34137.059718463424</v>
      </c>
      <c r="F38" s="2">
        <f>'New Mortgage'!C51</f>
        <v>34</v>
      </c>
      <c r="G38" s="87">
        <f ca="1">'New Mortgage'!D51</f>
        <v>45078</v>
      </c>
      <c r="H38" s="3">
        <f>'New Mortgage'!H51</f>
        <v>734.01577497966491</v>
      </c>
      <c r="I38" s="3">
        <f t="shared" si="2"/>
        <v>25748.677079629768</v>
      </c>
      <c r="K38" s="3">
        <f t="shared" si="0"/>
        <v>232.74699276851732</v>
      </c>
    </row>
    <row r="39" spans="1:11" x14ac:dyDescent="0.3">
      <c r="A39" s="2">
        <f>'Current Mortgage'!C52</f>
        <v>35</v>
      </c>
      <c r="B39" s="87">
        <f ca="1">'Current Mortgage'!D52</f>
        <v>45108</v>
      </c>
      <c r="C39" s="88">
        <f>'Current Mortgage'!H52</f>
        <v>964.41546519357917</v>
      </c>
      <c r="D39" s="88">
        <f t="shared" si="1"/>
        <v>35101.475183657007</v>
      </c>
      <c r="F39" s="2">
        <f>'New Mortgage'!C52</f>
        <v>35</v>
      </c>
      <c r="G39" s="87">
        <f ca="1">'New Mortgage'!D52</f>
        <v>45108</v>
      </c>
      <c r="H39" s="3">
        <f>'New Mortgage'!H52</f>
        <v>732.5623029540244</v>
      </c>
      <c r="I39" s="3">
        <f t="shared" si="2"/>
        <v>26481.239382583793</v>
      </c>
      <c r="K39" s="3">
        <f t="shared" si="0"/>
        <v>231.85316223955476</v>
      </c>
    </row>
    <row r="40" spans="1:11" x14ac:dyDescent="0.3">
      <c r="A40" s="2">
        <f>'Current Mortgage'!C53</f>
        <v>36</v>
      </c>
      <c r="B40" s="87">
        <f ca="1">'Current Mortgage'!D53</f>
        <v>45139</v>
      </c>
      <c r="C40" s="88">
        <f>'Current Mortgage'!H53</f>
        <v>962.06033829712737</v>
      </c>
      <c r="D40" s="88">
        <f t="shared" si="1"/>
        <v>36063.535521954131</v>
      </c>
      <c r="F40" s="2">
        <f>'New Mortgage'!C53</f>
        <v>36</v>
      </c>
      <c r="G40" s="87">
        <f ca="1">'New Mortgage'!D53</f>
        <v>45139</v>
      </c>
      <c r="H40" s="3">
        <f>'New Mortgage'!H53</f>
        <v>731.10519724831977</v>
      </c>
      <c r="I40" s="3">
        <f t="shared" si="2"/>
        <v>27212.344579832112</v>
      </c>
      <c r="K40" s="3">
        <f t="shared" si="0"/>
        <v>230.9551410488076</v>
      </c>
    </row>
    <row r="41" spans="1:11" x14ac:dyDescent="0.3">
      <c r="A41" s="2">
        <f>'Current Mortgage'!C54</f>
        <v>37</v>
      </c>
      <c r="B41" s="87">
        <f ca="1">'Current Mortgage'!D54</f>
        <v>45170</v>
      </c>
      <c r="C41" s="88">
        <f>'Current Mortgage'!H54</f>
        <v>959.69736097768748</v>
      </c>
      <c r="D41" s="88">
        <f t="shared" si="1"/>
        <v>37023.232882931821</v>
      </c>
      <c r="F41" s="2">
        <f>'New Mortgage'!C54</f>
        <v>37</v>
      </c>
      <c r="G41" s="87">
        <f ca="1">'New Mortgage'!D54</f>
        <v>45170</v>
      </c>
      <c r="H41" s="3">
        <f>'New Mortgage'!H54</f>
        <v>729.64444877835081</v>
      </c>
      <c r="I41" s="3">
        <f t="shared" si="2"/>
        <v>27941.989028610464</v>
      </c>
      <c r="K41" s="3">
        <f t="shared" si="0"/>
        <v>230.05291219933667</v>
      </c>
    </row>
    <row r="42" spans="1:11" x14ac:dyDescent="0.3">
      <c r="A42" s="2">
        <f>'Current Mortgage'!C55</f>
        <v>38</v>
      </c>
      <c r="B42" s="87">
        <f ca="1">'Current Mortgage'!D55</f>
        <v>45200</v>
      </c>
      <c r="C42" s="88">
        <f>'Current Mortgage'!H55</f>
        <v>957.32650706718277</v>
      </c>
      <c r="D42" s="88">
        <f t="shared" si="1"/>
        <v>37980.559389999005</v>
      </c>
      <c r="F42" s="2">
        <f>'New Mortgage'!C55</f>
        <v>38</v>
      </c>
      <c r="G42" s="87">
        <f ca="1">'New Mortgage'!D55</f>
        <v>45200</v>
      </c>
      <c r="H42" s="3">
        <f>'New Mortgage'!H55</f>
        <v>728.18004843720701</v>
      </c>
      <c r="I42" s="3">
        <f t="shared" si="2"/>
        <v>28670.169077047671</v>
      </c>
      <c r="K42" s="3">
        <f t="shared" si="0"/>
        <v>229.14645862997577</v>
      </c>
    </row>
    <row r="43" spans="1:11" x14ac:dyDescent="0.3">
      <c r="A43" s="2">
        <f>'Current Mortgage'!C56</f>
        <v>39</v>
      </c>
      <c r="B43" s="87">
        <f ca="1">'Current Mortgage'!D56</f>
        <v>45231</v>
      </c>
      <c r="C43" s="88">
        <f>'Current Mortgage'!H56</f>
        <v>954.94775031030963</v>
      </c>
      <c r="D43" s="88">
        <f t="shared" si="1"/>
        <v>38935.507140309317</v>
      </c>
      <c r="F43" s="2">
        <f>'New Mortgage'!C56</f>
        <v>39</v>
      </c>
      <c r="G43" s="87">
        <f ca="1">'New Mortgage'!D56</f>
        <v>45231</v>
      </c>
      <c r="H43" s="3">
        <f>'New Mortgage'!H56</f>
        <v>726.71198709521036</v>
      </c>
      <c r="I43" s="3">
        <f t="shared" si="2"/>
        <v>29396.881064142883</v>
      </c>
      <c r="K43" s="3">
        <f t="shared" si="0"/>
        <v>228.23576321509927</v>
      </c>
    </row>
    <row r="44" spans="1:11" x14ac:dyDescent="0.3">
      <c r="A44" s="2">
        <f>'Current Mortgage'!C57</f>
        <v>40</v>
      </c>
      <c r="B44" s="87">
        <f ca="1">'Current Mortgage'!D57</f>
        <v>45261</v>
      </c>
      <c r="C44" s="88">
        <f>'Current Mortgage'!H57</f>
        <v>952.56106436424704</v>
      </c>
      <c r="D44" s="88">
        <f t="shared" si="1"/>
        <v>39888.068204673567</v>
      </c>
      <c r="F44" s="2">
        <f>'New Mortgage'!C57</f>
        <v>40</v>
      </c>
      <c r="G44" s="87">
        <f ca="1">'New Mortgage'!D57</f>
        <v>45261</v>
      </c>
      <c r="H44" s="3">
        <f>'New Mortgage'!H57</f>
        <v>725.24025559985864</v>
      </c>
      <c r="I44" s="3">
        <f t="shared" si="2"/>
        <v>30122.121319742742</v>
      </c>
      <c r="K44" s="3">
        <f t="shared" si="0"/>
        <v>227.3208087643884</v>
      </c>
    </row>
    <row r="45" spans="1:11" x14ac:dyDescent="0.3">
      <c r="A45" s="2">
        <f>'Current Mortgage'!C58</f>
        <v>41</v>
      </c>
      <c r="B45" s="87">
        <f ca="1">'Current Mortgage'!D58</f>
        <v>45292</v>
      </c>
      <c r="C45" s="88">
        <f>'Current Mortgage'!H58</f>
        <v>950.16642279836412</v>
      </c>
      <c r="D45" s="88">
        <f t="shared" si="1"/>
        <v>40838.234627471931</v>
      </c>
      <c r="F45" s="2">
        <f>'New Mortgage'!C58</f>
        <v>41</v>
      </c>
      <c r="G45" s="87">
        <f ca="1">'New Mortgage'!D58</f>
        <v>45292</v>
      </c>
      <c r="H45" s="3">
        <f>'New Mortgage'!H58</f>
        <v>723.76484477576855</v>
      </c>
      <c r="I45" s="3">
        <f t="shared" si="2"/>
        <v>30845.88616451851</v>
      </c>
      <c r="K45" s="3">
        <f t="shared" si="0"/>
        <v>226.40157802259557</v>
      </c>
    </row>
    <row r="46" spans="1:11" x14ac:dyDescent="0.3">
      <c r="A46" s="2">
        <f>'Current Mortgage'!C59</f>
        <v>42</v>
      </c>
      <c r="B46" s="87">
        <f ca="1">'Current Mortgage'!D59</f>
        <v>45323</v>
      </c>
      <c r="C46" s="88">
        <f>'Current Mortgage'!H59</f>
        <v>947.76379909392836</v>
      </c>
      <c r="D46" s="88">
        <f t="shared" si="1"/>
        <v>41785.998426565857</v>
      </c>
      <c r="F46" s="2">
        <f>'New Mortgage'!C59</f>
        <v>42</v>
      </c>
      <c r="G46" s="87">
        <f ca="1">'New Mortgage'!D59</f>
        <v>45323</v>
      </c>
      <c r="H46" s="3">
        <f>'New Mortgage'!H59</f>
        <v>722.2857454246182</v>
      </c>
      <c r="I46" s="3">
        <f t="shared" si="2"/>
        <v>31568.171909943128</v>
      </c>
      <c r="K46" s="3">
        <f t="shared" si="0"/>
        <v>225.47805366931016</v>
      </c>
    </row>
    <row r="47" spans="1:11" x14ac:dyDescent="0.3">
      <c r="A47" s="2">
        <f>'Current Mortgage'!C60</f>
        <v>43</v>
      </c>
      <c r="B47" s="87">
        <f ca="1">'Current Mortgage'!D60</f>
        <v>45352</v>
      </c>
      <c r="C47" s="88">
        <f>'Current Mortgage'!H60</f>
        <v>945.35316664381116</v>
      </c>
      <c r="D47" s="88">
        <f t="shared" si="1"/>
        <v>42731.351593209671</v>
      </c>
      <c r="F47" s="2">
        <f>'New Mortgage'!C60</f>
        <v>43</v>
      </c>
      <c r="G47" s="87">
        <f ca="1">'New Mortgage'!D60</f>
        <v>45352</v>
      </c>
      <c r="H47" s="3">
        <f>'New Mortgage'!H60</f>
        <v>720.80294832509014</v>
      </c>
      <c r="I47" s="3">
        <f t="shared" si="2"/>
        <v>32288.974858268219</v>
      </c>
      <c r="K47" s="3">
        <f t="shared" si="0"/>
        <v>224.55021831872102</v>
      </c>
    </row>
    <row r="48" spans="1:11" x14ac:dyDescent="0.3">
      <c r="A48" s="2">
        <f>'Current Mortgage'!C61</f>
        <v>44</v>
      </c>
      <c r="B48" s="87">
        <f ca="1">'Current Mortgage'!D61</f>
        <v>45383</v>
      </c>
      <c r="C48" s="88">
        <f>'Current Mortgage'!H61</f>
        <v>942.93449875219346</v>
      </c>
      <c r="D48" s="88">
        <f t="shared" si="1"/>
        <v>43674.286091961862</v>
      </c>
      <c r="F48" s="2">
        <f>'New Mortgage'!C61</f>
        <v>44</v>
      </c>
      <c r="G48" s="87">
        <f ca="1">'New Mortgage'!D61</f>
        <v>45383</v>
      </c>
      <c r="H48" s="3">
        <f>'New Mortgage'!H61</f>
        <v>719.31644423281307</v>
      </c>
      <c r="I48" s="3">
        <f t="shared" si="2"/>
        <v>33008.291302501035</v>
      </c>
      <c r="K48" s="3">
        <f t="shared" si="0"/>
        <v>223.61805451938039</v>
      </c>
    </row>
    <row r="49" spans="1:11" x14ac:dyDescent="0.3">
      <c r="A49" s="2">
        <f>'Current Mortgage'!C62</f>
        <v>45</v>
      </c>
      <c r="B49" s="87">
        <f ca="1">'Current Mortgage'!D62</f>
        <v>45413</v>
      </c>
      <c r="C49" s="88">
        <f>'Current Mortgage'!H62</f>
        <v>940.50776863427041</v>
      </c>
      <c r="D49" s="88">
        <f t="shared" si="1"/>
        <v>44614.793860596132</v>
      </c>
      <c r="F49" s="2">
        <f>'New Mortgage'!C62</f>
        <v>45</v>
      </c>
      <c r="G49" s="87">
        <f ca="1">'New Mortgage'!D62</f>
        <v>45413</v>
      </c>
      <c r="H49" s="3">
        <f>'New Mortgage'!H62</f>
        <v>717.82622388030529</v>
      </c>
      <c r="I49" s="3">
        <f t="shared" si="2"/>
        <v>33726.117526381342</v>
      </c>
      <c r="K49" s="3">
        <f t="shared" si="0"/>
        <v>222.68154475396511</v>
      </c>
    </row>
    <row r="50" spans="1:11" x14ac:dyDescent="0.3">
      <c r="A50" s="2">
        <f>'Current Mortgage'!C63</f>
        <v>46</v>
      </c>
      <c r="B50" s="87">
        <f ca="1">'Current Mortgage'!D63</f>
        <v>45444</v>
      </c>
      <c r="C50" s="88">
        <f>'Current Mortgage'!H63</f>
        <v>938.07294941595433</v>
      </c>
      <c r="D50" s="88">
        <f t="shared" si="1"/>
        <v>45552.866810012085</v>
      </c>
      <c r="F50" s="2">
        <f>'New Mortgage'!C63</f>
        <v>46</v>
      </c>
      <c r="G50" s="87">
        <f ca="1">'New Mortgage'!D63</f>
        <v>45444</v>
      </c>
      <c r="H50" s="3">
        <f>'New Mortgage'!H63</f>
        <v>716.33227797691643</v>
      </c>
      <c r="I50" s="3">
        <f t="shared" si="2"/>
        <v>34442.449804358257</v>
      </c>
      <c r="K50" s="3">
        <f t="shared" si="0"/>
        <v>221.7406714390379</v>
      </c>
    </row>
    <row r="51" spans="1:11" x14ac:dyDescent="0.3">
      <c r="A51" s="2">
        <f>'Current Mortgage'!C64</f>
        <v>47</v>
      </c>
      <c r="B51" s="87">
        <f ca="1">'Current Mortgage'!D64</f>
        <v>45474</v>
      </c>
      <c r="C51" s="88">
        <f>'Current Mortgage'!H64</f>
        <v>935.63001413357722</v>
      </c>
      <c r="D51" s="88">
        <f t="shared" si="1"/>
        <v>46488.496824145659</v>
      </c>
      <c r="F51" s="2">
        <f>'New Mortgage'!C64</f>
        <v>47</v>
      </c>
      <c r="G51" s="87">
        <f ca="1">'New Mortgage'!D64</f>
        <v>45474</v>
      </c>
      <c r="H51" s="3">
        <f>'New Mortgage'!H64</f>
        <v>714.83459720876897</v>
      </c>
      <c r="I51" s="3">
        <f t="shared" si="2"/>
        <v>35157.284401567027</v>
      </c>
      <c r="K51" s="3">
        <f t="shared" si="0"/>
        <v>220.79541692480825</v>
      </c>
    </row>
    <row r="52" spans="1:11" x14ac:dyDescent="0.3">
      <c r="A52" s="2">
        <f>'Current Mortgage'!C65</f>
        <v>48</v>
      </c>
      <c r="B52" s="87">
        <f ca="1">'Current Mortgage'!D65</f>
        <v>45505</v>
      </c>
      <c r="C52" s="88">
        <f>'Current Mortgage'!H65</f>
        <v>933.17893573359208</v>
      </c>
      <c r="D52" s="88">
        <f t="shared" si="1"/>
        <v>47421.675759879254</v>
      </c>
      <c r="F52" s="2">
        <f>'New Mortgage'!C65</f>
        <v>48</v>
      </c>
      <c r="G52" s="87">
        <f ca="1">'New Mortgage'!D65</f>
        <v>45505</v>
      </c>
      <c r="H52" s="3">
        <f>'New Mortgage'!H65</f>
        <v>713.3331722387012</v>
      </c>
      <c r="I52" s="3">
        <f t="shared" si="2"/>
        <v>35870.617573805728</v>
      </c>
      <c r="K52" s="3">
        <f t="shared" si="0"/>
        <v>219.84576349489089</v>
      </c>
    </row>
    <row r="53" spans="1:11" x14ac:dyDescent="0.3">
      <c r="A53" s="2">
        <f>'Current Mortgage'!C66</f>
        <v>49</v>
      </c>
      <c r="B53" s="87">
        <f ca="1">'Current Mortgage'!D66</f>
        <v>45536</v>
      </c>
      <c r="C53" s="88">
        <f>'Current Mortgage'!H66</f>
        <v>930.7196870722737</v>
      </c>
      <c r="D53" s="88">
        <f t="shared" si="1"/>
        <v>48352.39544695153</v>
      </c>
      <c r="F53" s="2">
        <f>'New Mortgage'!C66</f>
        <v>49</v>
      </c>
      <c r="G53" s="87">
        <f ca="1">'New Mortgage'!D66</f>
        <v>45536</v>
      </c>
      <c r="H53" s="3">
        <f>'New Mortgage'!H66</f>
        <v>711.82799370620819</v>
      </c>
      <c r="I53" s="3">
        <f t="shared" si="2"/>
        <v>36582.445567511939</v>
      </c>
      <c r="K53" s="3">
        <f t="shared" si="0"/>
        <v>218.89169336606551</v>
      </c>
    </row>
    <row r="54" spans="1:11" x14ac:dyDescent="0.3">
      <c r="A54" s="2">
        <f>'Current Mortgage'!C67</f>
        <v>50</v>
      </c>
      <c r="B54" s="87">
        <f ca="1">'Current Mortgage'!D67</f>
        <v>45566</v>
      </c>
      <c r="C54" s="88">
        <f>'Current Mortgage'!H67</f>
        <v>928.2522409154177</v>
      </c>
      <c r="D54" s="88">
        <f t="shared" si="1"/>
        <v>49280.647687866949</v>
      </c>
      <c r="F54" s="2">
        <f>'New Mortgage'!C67</f>
        <v>50</v>
      </c>
      <c r="G54" s="87">
        <f ca="1">'New Mortgage'!D67</f>
        <v>45566</v>
      </c>
      <c r="H54" s="3">
        <f>'New Mortgage'!H67</f>
        <v>710.31905222738408</v>
      </c>
      <c r="I54" s="3">
        <f t="shared" si="2"/>
        <v>37292.764619739326</v>
      </c>
      <c r="K54" s="3">
        <f t="shared" si="0"/>
        <v>217.93318868803362</v>
      </c>
    </row>
    <row r="55" spans="1:11" x14ac:dyDescent="0.3">
      <c r="A55" s="2">
        <f>'Current Mortgage'!C68</f>
        <v>51</v>
      </c>
      <c r="B55" s="87">
        <f ca="1">'Current Mortgage'!D68</f>
        <v>45597</v>
      </c>
      <c r="C55" s="88">
        <f>'Current Mortgage'!H68</f>
        <v>925.77656993803862</v>
      </c>
      <c r="D55" s="88">
        <f t="shared" si="1"/>
        <v>50206.424257804989</v>
      </c>
      <c r="F55" s="2">
        <f>'New Mortgage'!C68</f>
        <v>51</v>
      </c>
      <c r="G55" s="87">
        <f ca="1">'New Mortgage'!D68</f>
        <v>45597</v>
      </c>
      <c r="H55" s="3">
        <f>'New Mortgage'!H68</f>
        <v>708.80633839486279</v>
      </c>
      <c r="I55" s="3">
        <f t="shared" si="2"/>
        <v>38001.570958134187</v>
      </c>
      <c r="K55" s="3">
        <f t="shared" si="0"/>
        <v>216.97023154317583</v>
      </c>
    </row>
    <row r="56" spans="1:11" x14ac:dyDescent="0.3">
      <c r="A56" s="2">
        <f>'Current Mortgage'!C69</f>
        <v>52</v>
      </c>
      <c r="B56" s="87">
        <f ca="1">'Current Mortgage'!D69</f>
        <v>45627</v>
      </c>
      <c r="C56" s="88">
        <f>'Current Mortgage'!H69</f>
        <v>923.29264672406839</v>
      </c>
      <c r="D56" s="88">
        <f t="shared" si="1"/>
        <v>51129.716904529058</v>
      </c>
      <c r="F56" s="2">
        <f>'New Mortgage'!C69</f>
        <v>52</v>
      </c>
      <c r="G56" s="87">
        <f ca="1">'New Mortgage'!D69</f>
        <v>45627</v>
      </c>
      <c r="H56" s="3">
        <f>'New Mortgage'!H69</f>
        <v>707.28984277776021</v>
      </c>
      <c r="I56" s="3">
        <f t="shared" si="2"/>
        <v>38708.860800911949</v>
      </c>
      <c r="K56" s="3">
        <f t="shared" si="0"/>
        <v>216.00280394630818</v>
      </c>
    </row>
    <row r="57" spans="1:11" x14ac:dyDescent="0.3">
      <c r="A57" s="2">
        <f>'Current Mortgage'!C70</f>
        <v>53</v>
      </c>
      <c r="B57" s="87">
        <f ca="1">'Current Mortgage'!D70</f>
        <v>45658</v>
      </c>
      <c r="C57" s="88">
        <f>'Current Mortgage'!H70</f>
        <v>920.80044376605156</v>
      </c>
      <c r="D57" s="88">
        <f t="shared" si="1"/>
        <v>52050.517348295107</v>
      </c>
      <c r="F57" s="2">
        <f>'New Mortgage'!C70</f>
        <v>53</v>
      </c>
      <c r="G57" s="87">
        <f ca="1">'New Mortgage'!D70</f>
        <v>45658</v>
      </c>
      <c r="H57" s="3">
        <f>'New Mortgage'!H70</f>
        <v>705.76955592161494</v>
      </c>
      <c r="I57" s="3">
        <f t="shared" si="2"/>
        <v>39414.630356833564</v>
      </c>
      <c r="K57" s="3">
        <f t="shared" si="0"/>
        <v>215.03088784443662</v>
      </c>
    </row>
    <row r="58" spans="1:11" x14ac:dyDescent="0.3">
      <c r="A58" s="2">
        <f>'Current Mortgage'!C71</f>
        <v>54</v>
      </c>
      <c r="B58" s="87">
        <f ca="1">'Current Mortgage'!D71</f>
        <v>45689</v>
      </c>
      <c r="C58" s="88">
        <f>'Current Mortgage'!H71</f>
        <v>918.29993346484127</v>
      </c>
      <c r="D58" s="88">
        <f t="shared" si="1"/>
        <v>52968.817281759948</v>
      </c>
      <c r="F58" s="2">
        <f>'New Mortgage'!C71</f>
        <v>54</v>
      </c>
      <c r="G58" s="87">
        <f ca="1">'New Mortgage'!D71</f>
        <v>45689</v>
      </c>
      <c r="H58" s="3">
        <f>'New Mortgage'!H71</f>
        <v>704.24546834832927</v>
      </c>
      <c r="I58" s="3">
        <f t="shared" si="2"/>
        <v>40118.875825181894</v>
      </c>
      <c r="K58" s="3">
        <f t="shared" si="0"/>
        <v>214.05446511651201</v>
      </c>
    </row>
    <row r="59" spans="1:11" x14ac:dyDescent="0.3">
      <c r="A59" s="2">
        <f>'Current Mortgage'!C72</f>
        <v>55</v>
      </c>
      <c r="B59" s="87">
        <f ca="1">'Current Mortgage'!D72</f>
        <v>45717</v>
      </c>
      <c r="C59" s="88">
        <f>'Current Mortgage'!H72</f>
        <v>915.79108812929371</v>
      </c>
      <c r="D59" s="88">
        <f t="shared" si="1"/>
        <v>53884.60836988924</v>
      </c>
      <c r="F59" s="2">
        <f>'New Mortgage'!C72</f>
        <v>55</v>
      </c>
      <c r="G59" s="87">
        <f ca="1">'New Mortgage'!D72</f>
        <v>45717</v>
      </c>
      <c r="H59" s="3">
        <f>'New Mortgage'!H72</f>
        <v>702.71757055611045</v>
      </c>
      <c r="I59" s="3">
        <f t="shared" si="2"/>
        <v>40821.593395738004</v>
      </c>
      <c r="K59" s="3">
        <f t="shared" si="0"/>
        <v>213.07351757318327</v>
      </c>
    </row>
    <row r="60" spans="1:11" x14ac:dyDescent="0.3">
      <c r="A60" s="2">
        <f>'Current Mortgage'!C73</f>
        <v>56</v>
      </c>
      <c r="B60" s="87">
        <f ca="1">'Current Mortgage'!D73</f>
        <v>45748</v>
      </c>
      <c r="C60" s="88">
        <f>'Current Mortgage'!H73</f>
        <v>913.27387997596099</v>
      </c>
      <c r="D60" s="88">
        <f t="shared" si="1"/>
        <v>54797.882249865201</v>
      </c>
      <c r="F60" s="2">
        <f>'New Mortgage'!C73</f>
        <v>56</v>
      </c>
      <c r="G60" s="87">
        <f ca="1">'New Mortgage'!D73</f>
        <v>45748</v>
      </c>
      <c r="H60" s="3">
        <f>'New Mortgage'!H73</f>
        <v>701.18585301941107</v>
      </c>
      <c r="I60" s="3">
        <f t="shared" si="2"/>
        <v>41522.779248757412</v>
      </c>
      <c r="K60" s="3">
        <f t="shared" si="0"/>
        <v>212.08802695654992</v>
      </c>
    </row>
    <row r="61" spans="1:11" x14ac:dyDescent="0.3">
      <c r="A61" s="2">
        <f>'Current Mortgage'!C74</f>
        <v>57</v>
      </c>
      <c r="B61" s="87">
        <f ca="1">'Current Mortgage'!D74</f>
        <v>45778</v>
      </c>
      <c r="C61" s="88">
        <f>'Current Mortgage'!H74</f>
        <v>910.74828112878401</v>
      </c>
      <c r="D61" s="88">
        <f t="shared" si="1"/>
        <v>55708.630530993985</v>
      </c>
      <c r="F61" s="2">
        <f>'New Mortgage'!C74</f>
        <v>57</v>
      </c>
      <c r="G61" s="87">
        <f ca="1">'New Mortgage'!D74</f>
        <v>45778</v>
      </c>
      <c r="H61" s="3">
        <f>'New Mortgage'!H74</f>
        <v>699.65030618886988</v>
      </c>
      <c r="I61" s="3">
        <f t="shared" si="2"/>
        <v>42222.429554946284</v>
      </c>
      <c r="K61" s="3">
        <f t="shared" si="0"/>
        <v>211.09797493991414</v>
      </c>
    </row>
    <row r="62" spans="1:11" x14ac:dyDescent="0.3">
      <c r="A62" s="2">
        <f>'Current Mortgage'!C75</f>
        <v>58</v>
      </c>
      <c r="B62" s="87">
        <f ca="1">'Current Mortgage'!D75</f>
        <v>45809</v>
      </c>
      <c r="C62" s="88">
        <f>'Current Mortgage'!H75</f>
        <v>908.21426361878287</v>
      </c>
      <c r="D62" s="88">
        <f t="shared" si="1"/>
        <v>56616.844794612771</v>
      </c>
      <c r="F62" s="2">
        <f>'New Mortgage'!C75</f>
        <v>58</v>
      </c>
      <c r="G62" s="87">
        <f ca="1">'New Mortgage'!D75</f>
        <v>45809</v>
      </c>
      <c r="H62" s="3">
        <f>'New Mortgage'!H75</f>
        <v>698.11092049125239</v>
      </c>
      <c r="I62" s="3">
        <f t="shared" si="2"/>
        <v>42920.540475437534</v>
      </c>
      <c r="K62" s="3">
        <f t="shared" si="0"/>
        <v>210.10334312753048</v>
      </c>
    </row>
    <row r="63" spans="1:11" x14ac:dyDescent="0.3">
      <c r="A63" s="2">
        <f>'Current Mortgage'!C76</f>
        <v>59</v>
      </c>
      <c r="B63" s="87">
        <f ca="1">'Current Mortgage'!D76</f>
        <v>45839</v>
      </c>
      <c r="C63" s="88">
        <f>'Current Mortgage'!H76</f>
        <v>905.67179938374852</v>
      </c>
      <c r="D63" s="88">
        <f t="shared" si="1"/>
        <v>57522.516593996523</v>
      </c>
      <c r="F63" s="2">
        <f>'New Mortgage'!C76</f>
        <v>59</v>
      </c>
      <c r="G63" s="87">
        <f ca="1">'New Mortgage'!D76</f>
        <v>45839</v>
      </c>
      <c r="H63" s="3">
        <f>'New Mortgage'!H76</f>
        <v>696.56768632939077</v>
      </c>
      <c r="I63" s="3">
        <f t="shared" si="2"/>
        <v>43617.108161766926</v>
      </c>
      <c r="K63" s="3">
        <f t="shared" si="0"/>
        <v>209.10411305435775</v>
      </c>
    </row>
    <row r="64" spans="1:11" x14ac:dyDescent="0.3">
      <c r="A64" s="2">
        <f>'Current Mortgage'!C77</f>
        <v>60</v>
      </c>
      <c r="B64" s="87">
        <f ca="1">'Current Mortgage'!D77</f>
        <v>45870</v>
      </c>
      <c r="C64" s="88">
        <f>'Current Mortgage'!H77</f>
        <v>903.12086026793065</v>
      </c>
      <c r="D64" s="88">
        <f t="shared" si="1"/>
        <v>58425.637454264455</v>
      </c>
      <c r="F64" s="2">
        <f>'New Mortgage'!C77</f>
        <v>60</v>
      </c>
      <c r="G64" s="87">
        <f ca="1">'New Mortgage'!D77</f>
        <v>45870</v>
      </c>
      <c r="H64" s="3">
        <f>'New Mortgage'!H77</f>
        <v>695.02059408212449</v>
      </c>
      <c r="I64" s="3">
        <f t="shared" si="2"/>
        <v>44312.128755849051</v>
      </c>
      <c r="K64" s="3">
        <f t="shared" si="0"/>
        <v>208.10026618580616</v>
      </c>
    </row>
    <row r="65" spans="1:11" x14ac:dyDescent="0.3">
      <c r="A65" s="2">
        <f>'Current Mortgage'!C78</f>
        <v>61</v>
      </c>
      <c r="B65" s="87">
        <f ca="1">'Current Mortgage'!D78</f>
        <v>45901</v>
      </c>
      <c r="C65" s="88">
        <f>'Current Mortgage'!H78</f>
        <v>900.56141802172669</v>
      </c>
      <c r="D65" s="88">
        <f t="shared" si="1"/>
        <v>59326.198872286179</v>
      </c>
      <c r="F65" s="2">
        <f>'New Mortgage'!C78</f>
        <v>61</v>
      </c>
      <c r="G65" s="87">
        <f ca="1">'New Mortgage'!D78</f>
        <v>45901</v>
      </c>
      <c r="H65" s="3">
        <f>'New Mortgage'!H78</f>
        <v>693.46963410424007</v>
      </c>
      <c r="I65" s="3">
        <f t="shared" si="2"/>
        <v>45005.598389953295</v>
      </c>
      <c r="K65" s="3">
        <f t="shared" si="0"/>
        <v>207.09178391748662</v>
      </c>
    </row>
    <row r="66" spans="1:11" x14ac:dyDescent="0.3">
      <c r="A66" s="2">
        <f>'Current Mortgage'!C79</f>
        <v>62</v>
      </c>
      <c r="B66" s="87">
        <f ca="1">'Current Mortgage'!D79</f>
        <v>45931</v>
      </c>
      <c r="C66" s="88">
        <f>'Current Mortgage'!H79</f>
        <v>897.99344430136864</v>
      </c>
      <c r="D66" s="88">
        <f t="shared" si="1"/>
        <v>60224.192316587549</v>
      </c>
      <c r="F66" s="2">
        <f>'New Mortgage'!C79</f>
        <v>62</v>
      </c>
      <c r="G66" s="87">
        <f ca="1">'New Mortgage'!D79</f>
        <v>45931</v>
      </c>
      <c r="H66" s="3">
        <f>'New Mortgage'!H79</f>
        <v>691.91479672641105</v>
      </c>
      <c r="I66" s="3">
        <f t="shared" si="2"/>
        <v>45697.513186679709</v>
      </c>
      <c r="K66" s="3">
        <f t="shared" si="0"/>
        <v>206.07864757495759</v>
      </c>
    </row>
    <row r="67" spans="1:11" x14ac:dyDescent="0.3">
      <c r="A67" s="2">
        <f>'Current Mortgage'!C80</f>
        <v>63</v>
      </c>
      <c r="B67" s="87">
        <f ca="1">'Current Mortgage'!D80</f>
        <v>45962</v>
      </c>
      <c r="C67" s="88">
        <f>'Current Mortgage'!H80</f>
        <v>895.4169106686096</v>
      </c>
      <c r="D67" s="88">
        <f t="shared" si="1"/>
        <v>61119.609227256158</v>
      </c>
      <c r="F67" s="2">
        <f>'New Mortgage'!C80</f>
        <v>63</v>
      </c>
      <c r="G67" s="87">
        <f ca="1">'New Mortgage'!D80</f>
        <v>45962</v>
      </c>
      <c r="H67" s="3">
        <f>'New Mortgage'!H80</f>
        <v>690.35607225513729</v>
      </c>
      <c r="I67" s="3">
        <f t="shared" si="2"/>
        <v>46387.869258934843</v>
      </c>
      <c r="K67" s="3">
        <f t="shared" si="0"/>
        <v>205.06083841347231</v>
      </c>
    </row>
    <row r="68" spans="1:11" x14ac:dyDescent="0.3">
      <c r="A68" s="2">
        <f>'Current Mortgage'!C81</f>
        <v>64</v>
      </c>
      <c r="B68" s="87">
        <f ca="1">'Current Mortgage'!D81</f>
        <v>45992</v>
      </c>
      <c r="C68" s="88">
        <f>'Current Mortgage'!H81</f>
        <v>892.83178859040811</v>
      </c>
      <c r="D68" s="88">
        <f t="shared" si="1"/>
        <v>62012.441015846569</v>
      </c>
      <c r="F68" s="2">
        <f>'New Mortgage'!C81</f>
        <v>64</v>
      </c>
      <c r="G68" s="87">
        <f ca="1">'New Mortgage'!D81</f>
        <v>45992</v>
      </c>
      <c r="H68" s="3">
        <f>'New Mortgage'!H81</f>
        <v>688.79345097268538</v>
      </c>
      <c r="I68" s="3">
        <f t="shared" si="2"/>
        <v>47076.662709907527</v>
      </c>
      <c r="K68" s="3">
        <f t="shared" si="0"/>
        <v>204.03833761772273</v>
      </c>
    </row>
    <row r="69" spans="1:11" x14ac:dyDescent="0.3">
      <c r="A69" s="2">
        <f>'Current Mortgage'!C82</f>
        <v>65</v>
      </c>
      <c r="B69" s="87">
        <f ca="1">'Current Mortgage'!D82</f>
        <v>46023</v>
      </c>
      <c r="C69" s="88">
        <f>'Current Mortgage'!H82</f>
        <v>890.23804943861228</v>
      </c>
      <c r="D69" s="88">
        <f t="shared" si="1"/>
        <v>62902.679065285178</v>
      </c>
      <c r="F69" s="2">
        <f>'New Mortgage'!C82</f>
        <v>65</v>
      </c>
      <c r="G69" s="87">
        <f ca="1">'New Mortgage'!D82</f>
        <v>46023</v>
      </c>
      <c r="H69" s="3">
        <f>'New Mortgage'!H82</f>
        <v>687.22692313702737</v>
      </c>
      <c r="I69" s="3">
        <f t="shared" si="2"/>
        <v>47763.889633044557</v>
      </c>
      <c r="K69" s="3">
        <f t="shared" si="0"/>
        <v>203.01112630158491</v>
      </c>
    </row>
    <row r="70" spans="1:11" x14ac:dyDescent="0.3">
      <c r="A70" s="2">
        <f>'Current Mortgage'!C83</f>
        <v>66</v>
      </c>
      <c r="B70" s="87">
        <f ca="1">'Current Mortgage'!D83</f>
        <v>46054</v>
      </c>
      <c r="C70" s="88">
        <f>'Current Mortgage'!H83</f>
        <v>887.635664489644</v>
      </c>
      <c r="D70" s="88">
        <f t="shared" si="1"/>
        <v>63790.314729774822</v>
      </c>
      <c r="F70" s="2">
        <f>'New Mortgage'!C83</f>
        <v>66</v>
      </c>
      <c r="G70" s="87">
        <f ca="1">'New Mortgage'!D83</f>
        <v>46054</v>
      </c>
      <c r="H70" s="3">
        <f>'New Mortgage'!H83</f>
        <v>685.6564789817802</v>
      </c>
      <c r="I70" s="3">
        <f t="shared" si="2"/>
        <v>48449.546112026335</v>
      </c>
      <c r="K70" s="3">
        <f t="shared" ref="K70:K133" si="3">C70-H70</f>
        <v>201.9791855078638</v>
      </c>
    </row>
    <row r="71" spans="1:11" x14ac:dyDescent="0.3">
      <c r="A71" s="2">
        <f>'Current Mortgage'!C84</f>
        <v>67</v>
      </c>
      <c r="B71" s="87">
        <f ca="1">'Current Mortgage'!D84</f>
        <v>46082</v>
      </c>
      <c r="C71" s="88">
        <f>'Current Mortgage'!H84</f>
        <v>885.02460492417902</v>
      </c>
      <c r="D71" s="88">
        <f t="shared" ref="D71:D134" si="4">D70+C71</f>
        <v>64675.339334698998</v>
      </c>
      <c r="F71" s="2">
        <f>'New Mortgage'!C84</f>
        <v>67</v>
      </c>
      <c r="G71" s="87">
        <f ca="1">'New Mortgage'!D84</f>
        <v>46082</v>
      </c>
      <c r="H71" s="3">
        <f>'New Mortgage'!H84</f>
        <v>684.08210871614506</v>
      </c>
      <c r="I71" s="3">
        <f t="shared" ref="I71:I134" si="5">I70+H71</f>
        <v>49133.628220742481</v>
      </c>
      <c r="K71" s="3">
        <f t="shared" si="3"/>
        <v>200.94249620803396</v>
      </c>
    </row>
    <row r="72" spans="1:11" x14ac:dyDescent="0.3">
      <c r="A72" s="2">
        <f>'Current Mortgage'!C85</f>
        <v>68</v>
      </c>
      <c r="B72" s="87">
        <f ca="1">'Current Mortgage'!D85</f>
        <v>46113</v>
      </c>
      <c r="C72" s="88">
        <f>'Current Mortgage'!H85</f>
        <v>882.40484182682917</v>
      </c>
      <c r="D72" s="88">
        <f t="shared" si="4"/>
        <v>65557.744176525826</v>
      </c>
      <c r="F72" s="2">
        <f>'New Mortgage'!C85</f>
        <v>68</v>
      </c>
      <c r="G72" s="87">
        <f ca="1">'New Mortgage'!D85</f>
        <v>46113</v>
      </c>
      <c r="H72" s="3">
        <f>'New Mortgage'!H85</f>
        <v>682.5038025248457</v>
      </c>
      <c r="I72" s="3">
        <f t="shared" si="5"/>
        <v>49816.132023267324</v>
      </c>
      <c r="K72" s="3">
        <f t="shared" si="3"/>
        <v>199.90103930198347</v>
      </c>
    </row>
    <row r="73" spans="1:11" x14ac:dyDescent="0.3">
      <c r="A73" s="2">
        <f>'Current Mortgage'!C86</f>
        <v>69</v>
      </c>
      <c r="B73" s="87">
        <f ca="1">'Current Mortgage'!D86</f>
        <v>46143</v>
      </c>
      <c r="C73" s="88">
        <f>'Current Mortgage'!H86</f>
        <v>879.77634618582169</v>
      </c>
      <c r="D73" s="88">
        <f t="shared" si="4"/>
        <v>66437.520522711653</v>
      </c>
      <c r="F73" s="2">
        <f>'New Mortgage'!C86</f>
        <v>69</v>
      </c>
      <c r="G73" s="87">
        <f ca="1">'New Mortgage'!D86</f>
        <v>46143</v>
      </c>
      <c r="H73" s="3">
        <f>'New Mortgage'!H86</f>
        <v>680.92155056806803</v>
      </c>
      <c r="I73" s="3">
        <f t="shared" si="5"/>
        <v>50497.053573835394</v>
      </c>
      <c r="K73" s="3">
        <f t="shared" si="3"/>
        <v>198.85479561775367</v>
      </c>
    </row>
    <row r="74" spans="1:11" x14ac:dyDescent="0.3">
      <c r="A74" s="2">
        <f>'Current Mortgage'!C87</f>
        <v>70</v>
      </c>
      <c r="B74" s="87">
        <f ca="1">'Current Mortgage'!D87</f>
        <v>46174</v>
      </c>
      <c r="C74" s="88">
        <f>'Current Mortgage'!H87</f>
        <v>877.13908889267736</v>
      </c>
      <c r="D74" s="88">
        <f t="shared" si="4"/>
        <v>67314.659611604337</v>
      </c>
      <c r="F74" s="2">
        <f>'New Mortgage'!C87</f>
        <v>70</v>
      </c>
      <c r="G74" s="87">
        <f ca="1">'New Mortgage'!D87</f>
        <v>46174</v>
      </c>
      <c r="H74" s="3">
        <f>'New Mortgage'!H87</f>
        <v>679.33534298139864</v>
      </c>
      <c r="I74" s="3">
        <f t="shared" si="5"/>
        <v>51176.388916816795</v>
      </c>
      <c r="K74" s="3">
        <f t="shared" si="3"/>
        <v>197.80374591127872</v>
      </c>
    </row>
    <row r="75" spans="1:11" x14ac:dyDescent="0.3">
      <c r="A75" s="2">
        <f>'Current Mortgage'!C88</f>
        <v>71</v>
      </c>
      <c r="B75" s="87">
        <f ca="1">'Current Mortgage'!D88</f>
        <v>46204</v>
      </c>
      <c r="C75" s="88">
        <f>'Current Mortgage'!H88</f>
        <v>874.49304074188933</v>
      </c>
      <c r="D75" s="88">
        <f t="shared" si="4"/>
        <v>68189.152652346223</v>
      </c>
      <c r="F75" s="2">
        <f>'New Mortgage'!C88</f>
        <v>71</v>
      </c>
      <c r="G75" s="87">
        <f ca="1">'New Mortgage'!D88</f>
        <v>46204</v>
      </c>
      <c r="H75" s="3">
        <f>'New Mortgage'!H88</f>
        <v>677.74516987576237</v>
      </c>
      <c r="I75" s="3">
        <f t="shared" si="5"/>
        <v>51854.13408669256</v>
      </c>
      <c r="K75" s="3">
        <f t="shared" si="3"/>
        <v>196.74787086612696</v>
      </c>
    </row>
    <row r="76" spans="1:11" x14ac:dyDescent="0.3">
      <c r="A76" s="2">
        <f>'Current Mortgage'!C89</f>
        <v>72</v>
      </c>
      <c r="B76" s="87">
        <f ca="1">'Current Mortgage'!D89</f>
        <v>46235</v>
      </c>
      <c r="C76" s="88">
        <f>'Current Mortgage'!H89</f>
        <v>871.83817243059855</v>
      </c>
      <c r="D76" s="88">
        <f t="shared" si="4"/>
        <v>69060.990824776818</v>
      </c>
      <c r="F76" s="2">
        <f>'New Mortgage'!C89</f>
        <v>72</v>
      </c>
      <c r="G76" s="87">
        <f ca="1">'New Mortgage'!D89</f>
        <v>46235</v>
      </c>
      <c r="H76" s="3">
        <f>'New Mortgage'!H89</f>
        <v>676.15102133736207</v>
      </c>
      <c r="I76" s="3">
        <f t="shared" si="5"/>
        <v>52530.285108029922</v>
      </c>
      <c r="K76" s="3">
        <f t="shared" si="3"/>
        <v>195.68715109323648</v>
      </c>
    </row>
    <row r="77" spans="1:11" x14ac:dyDescent="0.3">
      <c r="A77" s="2">
        <f>'Current Mortgage'!C90</f>
        <v>73</v>
      </c>
      <c r="B77" s="87">
        <f ca="1">'Current Mortgage'!D90</f>
        <v>46266</v>
      </c>
      <c r="C77" s="88">
        <f>'Current Mortgage'!H90</f>
        <v>869.17445455827033</v>
      </c>
      <c r="D77" s="88">
        <f t="shared" si="4"/>
        <v>69930.165279335095</v>
      </c>
      <c r="F77" s="2">
        <f>'New Mortgage'!C90</f>
        <v>73</v>
      </c>
      <c r="G77" s="87">
        <f ca="1">'New Mortgage'!D90</f>
        <v>46266</v>
      </c>
      <c r="H77" s="3">
        <f>'New Mortgage'!H90</f>
        <v>674.55288742761581</v>
      </c>
      <c r="I77" s="3">
        <f t="shared" si="5"/>
        <v>53204.837995457536</v>
      </c>
      <c r="K77" s="3">
        <f t="shared" si="3"/>
        <v>194.62156713065451</v>
      </c>
    </row>
    <row r="78" spans="1:11" x14ac:dyDescent="0.3">
      <c r="A78" s="2">
        <f>'Current Mortgage'!C91</f>
        <v>74</v>
      </c>
      <c r="B78" s="87">
        <f ca="1">'Current Mortgage'!D91</f>
        <v>46296</v>
      </c>
      <c r="C78" s="88">
        <f>'Current Mortgage'!H91</f>
        <v>866.5018576263675</v>
      </c>
      <c r="D78" s="88">
        <f t="shared" si="4"/>
        <v>70796.667136961463</v>
      </c>
      <c r="F78" s="2">
        <f>'New Mortgage'!C91</f>
        <v>74</v>
      </c>
      <c r="G78" s="87">
        <f ca="1">'New Mortgage'!D91</f>
        <v>46296</v>
      </c>
      <c r="H78" s="3">
        <f>'New Mortgage'!H91</f>
        <v>672.95075818309522</v>
      </c>
      <c r="I78" s="3">
        <f t="shared" si="5"/>
        <v>53877.788753640634</v>
      </c>
      <c r="K78" s="3">
        <f t="shared" si="3"/>
        <v>193.55109944327228</v>
      </c>
    </row>
    <row r="79" spans="1:11" x14ac:dyDescent="0.3">
      <c r="A79" s="2">
        <f>'Current Mortgage'!C92</f>
        <v>75</v>
      </c>
      <c r="B79" s="87">
        <f ca="1">'Current Mortgage'!D92</f>
        <v>46327</v>
      </c>
      <c r="C79" s="88">
        <f>'Current Mortgage'!H92</f>
        <v>863.82035203802502</v>
      </c>
      <c r="D79" s="88">
        <f t="shared" si="4"/>
        <v>71660.487488999483</v>
      </c>
      <c r="F79" s="2">
        <f>'New Mortgage'!C92</f>
        <v>75</v>
      </c>
      <c r="G79" s="87">
        <f ca="1">'New Mortgage'!D92</f>
        <v>46327</v>
      </c>
      <c r="H79" s="3">
        <f>'New Mortgage'!H92</f>
        <v>671.34462361546321</v>
      </c>
      <c r="I79" s="3">
        <f t="shared" si="5"/>
        <v>54549.133377256097</v>
      </c>
      <c r="K79" s="3">
        <f t="shared" si="3"/>
        <v>192.47572842256182</v>
      </c>
    </row>
    <row r="80" spans="1:11" x14ac:dyDescent="0.3">
      <c r="A80" s="2">
        <f>'Current Mortgage'!C93</f>
        <v>76</v>
      </c>
      <c r="B80" s="87">
        <f ca="1">'Current Mortgage'!D93</f>
        <v>46357</v>
      </c>
      <c r="C80" s="88">
        <f>'Current Mortgage'!H93</f>
        <v>861.12990809772145</v>
      </c>
      <c r="D80" s="88">
        <f t="shared" si="4"/>
        <v>72521.617397097201</v>
      </c>
      <c r="F80" s="2">
        <f>'New Mortgage'!C93</f>
        <v>76</v>
      </c>
      <c r="G80" s="87">
        <f ca="1">'New Mortgage'!D93</f>
        <v>46357</v>
      </c>
      <c r="H80" s="3">
        <f>'New Mortgage'!H93</f>
        <v>669.73447371141219</v>
      </c>
      <c r="I80" s="3">
        <f t="shared" si="5"/>
        <v>55218.867850967508</v>
      </c>
      <c r="K80" s="3">
        <f t="shared" si="3"/>
        <v>191.39543438630926</v>
      </c>
    </row>
    <row r="81" spans="1:11" x14ac:dyDescent="0.3">
      <c r="A81" s="2">
        <f>'Current Mortgage'!C94</f>
        <v>77</v>
      </c>
      <c r="B81" s="87">
        <f ca="1">'Current Mortgage'!D94</f>
        <v>46388</v>
      </c>
      <c r="C81" s="88">
        <f>'Current Mortgage'!H94</f>
        <v>858.43049601095004</v>
      </c>
      <c r="D81" s="88">
        <f t="shared" si="4"/>
        <v>73380.047893108145</v>
      </c>
      <c r="F81" s="2">
        <f>'New Mortgage'!C94</f>
        <v>77</v>
      </c>
      <c r="G81" s="87">
        <f ca="1">'New Mortgage'!D94</f>
        <v>46388</v>
      </c>
      <c r="H81" s="3">
        <f>'New Mortgage'!H94</f>
        <v>668.12029843260098</v>
      </c>
      <c r="I81" s="3">
        <f t="shared" si="5"/>
        <v>55886.988149400109</v>
      </c>
      <c r="K81" s="3">
        <f t="shared" si="3"/>
        <v>190.31019757834906</v>
      </c>
    </row>
    <row r="82" spans="1:11" x14ac:dyDescent="0.3">
      <c r="A82" s="2">
        <f>'Current Mortgage'!C95</f>
        <v>78</v>
      </c>
      <c r="B82" s="87">
        <f ca="1">'Current Mortgage'!D95</f>
        <v>46419</v>
      </c>
      <c r="C82" s="88">
        <f>'Current Mortgage'!H95</f>
        <v>855.72208588388958</v>
      </c>
      <c r="D82" s="88">
        <f t="shared" si="4"/>
        <v>74235.76997899203</v>
      </c>
      <c r="F82" s="2">
        <f>'New Mortgage'!C95</f>
        <v>78</v>
      </c>
      <c r="G82" s="87">
        <f ca="1">'New Mortgage'!D95</f>
        <v>46419</v>
      </c>
      <c r="H82" s="3">
        <f>'New Mortgage'!H95</f>
        <v>666.50208771559278</v>
      </c>
      <c r="I82" s="3">
        <f t="shared" si="5"/>
        <v>56553.4902371157</v>
      </c>
      <c r="K82" s="3">
        <f t="shared" si="3"/>
        <v>189.2199981682968</v>
      </c>
    </row>
    <row r="83" spans="1:11" x14ac:dyDescent="0.3">
      <c r="A83" s="2">
        <f>'Current Mortgage'!C96</f>
        <v>79</v>
      </c>
      <c r="B83" s="87">
        <f ca="1">'Current Mortgage'!D96</f>
        <v>46447</v>
      </c>
      <c r="C83" s="88">
        <f>'Current Mortgage'!H96</f>
        <v>853.00464772307225</v>
      </c>
      <c r="D83" s="88">
        <f t="shared" si="4"/>
        <v>75088.774626715109</v>
      </c>
      <c r="F83" s="2">
        <f>'New Mortgage'!C96</f>
        <v>79</v>
      </c>
      <c r="G83" s="87">
        <f ca="1">'New Mortgage'!D96</f>
        <v>46447</v>
      </c>
      <c r="H83" s="3">
        <f>'New Mortgage'!H96</f>
        <v>664.87983147179204</v>
      </c>
      <c r="I83" s="3">
        <f t="shared" si="5"/>
        <v>57218.370068587494</v>
      </c>
      <c r="K83" s="3">
        <f t="shared" si="3"/>
        <v>188.12481625128021</v>
      </c>
    </row>
    <row r="84" spans="1:11" x14ac:dyDescent="0.3">
      <c r="A84" s="2">
        <f>'Current Mortgage'!C97</f>
        <v>80</v>
      </c>
      <c r="B84" s="87">
        <f ca="1">'Current Mortgage'!D97</f>
        <v>46478</v>
      </c>
      <c r="C84" s="88">
        <f>'Current Mortgage'!H97</f>
        <v>850.27815143505211</v>
      </c>
      <c r="D84" s="88">
        <f t="shared" si="4"/>
        <v>75939.052778150159</v>
      </c>
      <c r="F84" s="2">
        <f>'New Mortgage'!C97</f>
        <v>80</v>
      </c>
      <c r="G84" s="87">
        <f ca="1">'New Mortgage'!D97</f>
        <v>46478</v>
      </c>
      <c r="H84" s="3">
        <f>'New Mortgage'!H97</f>
        <v>663.25351958738179</v>
      </c>
      <c r="I84" s="3">
        <f t="shared" si="5"/>
        <v>57881.623588174873</v>
      </c>
      <c r="K84" s="3">
        <f t="shared" si="3"/>
        <v>187.02463184767032</v>
      </c>
    </row>
    <row r="85" spans="1:11" x14ac:dyDescent="0.3">
      <c r="A85" s="2">
        <f>'Current Mortgage'!C98</f>
        <v>81</v>
      </c>
      <c r="B85" s="87">
        <f ca="1">'Current Mortgage'!D98</f>
        <v>46508</v>
      </c>
      <c r="C85" s="88">
        <f>'Current Mortgage'!H98</f>
        <v>847.54256682607195</v>
      </c>
      <c r="D85" s="88">
        <f t="shared" si="4"/>
        <v>76786.595344976231</v>
      </c>
      <c r="F85" s="2">
        <f>'New Mortgage'!C98</f>
        <v>81</v>
      </c>
      <c r="G85" s="87">
        <f ca="1">'New Mortgage'!D98</f>
        <v>46508</v>
      </c>
      <c r="H85" s="3">
        <f>'New Mortgage'!H98</f>
        <v>661.62314192326062</v>
      </c>
      <c r="I85" s="3">
        <f t="shared" si="5"/>
        <v>58543.24673009813</v>
      </c>
      <c r="K85" s="3">
        <f t="shared" si="3"/>
        <v>185.91942490281133</v>
      </c>
    </row>
    <row r="86" spans="1:11" x14ac:dyDescent="0.3">
      <c r="A86" s="2">
        <f>'Current Mortgage'!C99</f>
        <v>82</v>
      </c>
      <c r="B86" s="87">
        <f ca="1">'Current Mortgage'!D99</f>
        <v>46539</v>
      </c>
      <c r="C86" s="88">
        <f>'Current Mortgage'!H99</f>
        <v>844.79786360172852</v>
      </c>
      <c r="D86" s="88">
        <f t="shared" si="4"/>
        <v>77631.393208577952</v>
      </c>
      <c r="F86" s="2">
        <f>'New Mortgage'!C99</f>
        <v>82</v>
      </c>
      <c r="G86" s="87">
        <f ca="1">'New Mortgage'!D99</f>
        <v>46539</v>
      </c>
      <c r="H86" s="3">
        <f>'New Mortgage'!H99</f>
        <v>659.98868831497896</v>
      </c>
      <c r="I86" s="3">
        <f t="shared" si="5"/>
        <v>59203.235418413111</v>
      </c>
      <c r="K86" s="3">
        <f t="shared" si="3"/>
        <v>184.80917528674956</v>
      </c>
    </row>
    <row r="87" spans="1:11" x14ac:dyDescent="0.3">
      <c r="A87" s="2">
        <f>'Current Mortgage'!C100</f>
        <v>83</v>
      </c>
      <c r="B87" s="87">
        <f ca="1">'Current Mortgage'!D100</f>
        <v>46569</v>
      </c>
      <c r="C87" s="88">
        <f>'Current Mortgage'!H100</f>
        <v>842.04401136663728</v>
      </c>
      <c r="D87" s="88">
        <f t="shared" si="4"/>
        <v>78473.437219944593</v>
      </c>
      <c r="F87" s="2">
        <f>'New Mortgage'!C100</f>
        <v>83</v>
      </c>
      <c r="G87" s="87">
        <f ca="1">'New Mortgage'!D100</f>
        <v>46569</v>
      </c>
      <c r="H87" s="3">
        <f>'New Mortgage'!H100</f>
        <v>658.35014857267674</v>
      </c>
      <c r="I87" s="3">
        <f t="shared" si="5"/>
        <v>59861.585566985785</v>
      </c>
      <c r="K87" s="3">
        <f t="shared" si="3"/>
        <v>183.69386279396053</v>
      </c>
    </row>
    <row r="88" spans="1:11" x14ac:dyDescent="0.3">
      <c r="A88" s="2">
        <f>'Current Mortgage'!C101</f>
        <v>84</v>
      </c>
      <c r="B88" s="87">
        <f ca="1">'Current Mortgage'!D101</f>
        <v>46600</v>
      </c>
      <c r="C88" s="88">
        <f>'Current Mortgage'!H101</f>
        <v>839.28097962409572</v>
      </c>
      <c r="D88" s="88">
        <f t="shared" si="4"/>
        <v>79312.718199568684</v>
      </c>
      <c r="F88" s="2">
        <f>'New Mortgage'!C101</f>
        <v>84</v>
      </c>
      <c r="G88" s="87">
        <f ca="1">'New Mortgage'!D101</f>
        <v>46600</v>
      </c>
      <c r="H88" s="3">
        <f>'New Mortgage'!H101</f>
        <v>656.70751248101863</v>
      </c>
      <c r="I88" s="3">
        <f t="shared" si="5"/>
        <v>60518.293079466806</v>
      </c>
      <c r="K88" s="3">
        <f t="shared" si="3"/>
        <v>182.5734671430771</v>
      </c>
    </row>
    <row r="89" spans="1:11" x14ac:dyDescent="0.3">
      <c r="A89" s="2">
        <f>'Current Mortgage'!C102</f>
        <v>85</v>
      </c>
      <c r="B89" s="87">
        <f ca="1">'Current Mortgage'!D102</f>
        <v>46631</v>
      </c>
      <c r="C89" s="88">
        <f>'Current Mortgage'!H102</f>
        <v>836.50873777574577</v>
      </c>
      <c r="D89" s="88">
        <f t="shared" si="4"/>
        <v>80149.226937344429</v>
      </c>
      <c r="F89" s="2">
        <f>'New Mortgage'!C102</f>
        <v>85</v>
      </c>
      <c r="G89" s="87">
        <f ca="1">'New Mortgage'!D102</f>
        <v>46631</v>
      </c>
      <c r="H89" s="3">
        <f>'New Mortgage'!H102</f>
        <v>655.06076979913144</v>
      </c>
      <c r="I89" s="3">
        <f t="shared" si="5"/>
        <v>61173.353849265935</v>
      </c>
      <c r="K89" s="3">
        <f t="shared" si="3"/>
        <v>181.44796797661434</v>
      </c>
    </row>
    <row r="90" spans="1:11" x14ac:dyDescent="0.3">
      <c r="A90" s="2">
        <f>'Current Mortgage'!C103</f>
        <v>86</v>
      </c>
      <c r="B90" s="87">
        <f ca="1">'Current Mortgage'!D103</f>
        <v>46661</v>
      </c>
      <c r="C90" s="88">
        <f>'Current Mortgage'!H103</f>
        <v>833.72725512123452</v>
      </c>
      <c r="D90" s="88">
        <f t="shared" si="4"/>
        <v>80982.954192465666</v>
      </c>
      <c r="F90" s="2">
        <f>'New Mortgage'!C103</f>
        <v>86</v>
      </c>
      <c r="G90" s="87">
        <f ca="1">'New Mortgage'!D103</f>
        <v>46661</v>
      </c>
      <c r="H90" s="3">
        <f>'New Mortgage'!H103</f>
        <v>653.4099102605395</v>
      </c>
      <c r="I90" s="3">
        <f t="shared" si="5"/>
        <v>61826.763759526475</v>
      </c>
      <c r="K90" s="3">
        <f t="shared" si="3"/>
        <v>180.31734486069502</v>
      </c>
    </row>
    <row r="91" spans="1:11" x14ac:dyDescent="0.3">
      <c r="A91" s="2">
        <f>'Current Mortgage'!C104</f>
        <v>87</v>
      </c>
      <c r="B91" s="87">
        <f ca="1">'Current Mortgage'!D104</f>
        <v>46692</v>
      </c>
      <c r="C91" s="88">
        <f>'Current Mortgage'!H104</f>
        <v>830.93650085787488</v>
      </c>
      <c r="D91" s="88">
        <f t="shared" si="4"/>
        <v>81813.890693323541</v>
      </c>
      <c r="F91" s="2">
        <f>'New Mortgage'!C104</f>
        <v>87</v>
      </c>
      <c r="G91" s="87">
        <f ca="1">'New Mortgage'!D104</f>
        <v>46692</v>
      </c>
      <c r="H91" s="3">
        <f>'New Mortgage'!H104</f>
        <v>651.75492357310122</v>
      </c>
      <c r="I91" s="3">
        <f t="shared" si="5"/>
        <v>62478.518683099574</v>
      </c>
      <c r="K91" s="3">
        <f t="shared" si="3"/>
        <v>179.18157728477365</v>
      </c>
    </row>
    <row r="92" spans="1:11" x14ac:dyDescent="0.3">
      <c r="A92" s="2">
        <f>'Current Mortgage'!C105</f>
        <v>88</v>
      </c>
      <c r="B92" s="87">
        <f ca="1">'Current Mortgage'!D105</f>
        <v>46722</v>
      </c>
      <c r="C92" s="88">
        <f>'Current Mortgage'!H105</f>
        <v>828.13644408030416</v>
      </c>
      <c r="D92" s="88">
        <f t="shared" si="4"/>
        <v>82642.027137403842</v>
      </c>
      <c r="F92" s="2">
        <f>'New Mortgage'!C105</f>
        <v>88</v>
      </c>
      <c r="G92" s="87">
        <f ca="1">'New Mortgage'!D105</f>
        <v>46722</v>
      </c>
      <c r="H92" s="3">
        <f>'New Mortgage'!H105</f>
        <v>650.09579941894424</v>
      </c>
      <c r="I92" s="3">
        <f t="shared" si="5"/>
        <v>63128.614482518518</v>
      </c>
      <c r="K92" s="3">
        <f t="shared" si="3"/>
        <v>178.04064466135992</v>
      </c>
    </row>
    <row r="93" spans="1:11" x14ac:dyDescent="0.3">
      <c r="A93" s="2">
        <f>'Current Mortgage'!C106</f>
        <v>89</v>
      </c>
      <c r="B93" s="87">
        <f ca="1">'Current Mortgage'!D106</f>
        <v>46753</v>
      </c>
      <c r="C93" s="88">
        <f>'Current Mortgage'!H106</f>
        <v>825.32705378014145</v>
      </c>
      <c r="D93" s="88">
        <f t="shared" si="4"/>
        <v>83467.354191183986</v>
      </c>
      <c r="F93" s="2">
        <f>'New Mortgage'!C106</f>
        <v>89</v>
      </c>
      <c r="G93" s="87">
        <f ca="1">'New Mortgage'!D106</f>
        <v>46753</v>
      </c>
      <c r="H93" s="3">
        <f>'New Mortgage'!H106</f>
        <v>648.43252745440191</v>
      </c>
      <c r="I93" s="3">
        <f t="shared" si="5"/>
        <v>63777.047009972921</v>
      </c>
      <c r="K93" s="3">
        <f t="shared" si="3"/>
        <v>176.89452632573955</v>
      </c>
    </row>
    <row r="94" spans="1:11" x14ac:dyDescent="0.3">
      <c r="A94" s="2">
        <f>'Current Mortgage'!C107</f>
        <v>90</v>
      </c>
      <c r="B94" s="87">
        <f ca="1">'Current Mortgage'!D107</f>
        <v>46784</v>
      </c>
      <c r="C94" s="88">
        <f>'Current Mortgage'!H107</f>
        <v>822.50829884564484</v>
      </c>
      <c r="D94" s="88">
        <f t="shared" si="4"/>
        <v>84289.862490029627</v>
      </c>
      <c r="F94" s="2">
        <f>'New Mortgage'!C107</f>
        <v>90</v>
      </c>
      <c r="G94" s="87">
        <f ca="1">'New Mortgage'!D107</f>
        <v>46784</v>
      </c>
      <c r="H94" s="3">
        <f>'New Mortgage'!H107</f>
        <v>646.76509730994815</v>
      </c>
      <c r="I94" s="3">
        <f t="shared" si="5"/>
        <v>64423.812107282873</v>
      </c>
      <c r="K94" s="3">
        <f t="shared" si="3"/>
        <v>175.7432015356967</v>
      </c>
    </row>
    <row r="95" spans="1:11" x14ac:dyDescent="0.3">
      <c r="A95" s="2">
        <f>'Current Mortgage'!C108</f>
        <v>91</v>
      </c>
      <c r="B95" s="87">
        <f ca="1">'Current Mortgage'!D108</f>
        <v>46813</v>
      </c>
      <c r="C95" s="88">
        <f>'Current Mortgage'!H108</f>
        <v>819.68014806136671</v>
      </c>
      <c r="D95" s="88">
        <f t="shared" si="4"/>
        <v>85109.542638090992</v>
      </c>
      <c r="F95" s="2">
        <f>'New Mortgage'!C108</f>
        <v>91</v>
      </c>
      <c r="G95" s="87">
        <f ca="1">'New Mortgage'!D108</f>
        <v>46813</v>
      </c>
      <c r="H95" s="3">
        <f>'New Mortgage'!H108</f>
        <v>645.09349859013332</v>
      </c>
      <c r="I95" s="3">
        <f t="shared" si="5"/>
        <v>65068.905605873006</v>
      </c>
      <c r="K95" s="3">
        <f t="shared" si="3"/>
        <v>174.58664947123339</v>
      </c>
    </row>
    <row r="96" spans="1:11" x14ac:dyDescent="0.3">
      <c r="A96" s="2">
        <f>'Current Mortgage'!C109</f>
        <v>92</v>
      </c>
      <c r="B96" s="87">
        <f ca="1">'Current Mortgage'!D109</f>
        <v>46844</v>
      </c>
      <c r="C96" s="88">
        <f>'Current Mortgage'!H109</f>
        <v>816.84257010780755</v>
      </c>
      <c r="D96" s="88">
        <f t="shared" si="4"/>
        <v>85926.385208198801</v>
      </c>
      <c r="F96" s="2">
        <f>'New Mortgage'!C109</f>
        <v>92</v>
      </c>
      <c r="G96" s="87">
        <f ca="1">'New Mortgage'!D109</f>
        <v>46844</v>
      </c>
      <c r="H96" s="3">
        <f>'New Mortgage'!H109</f>
        <v>643.41772087351899</v>
      </c>
      <c r="I96" s="3">
        <f t="shared" si="5"/>
        <v>65712.323326746526</v>
      </c>
      <c r="K96" s="3">
        <f t="shared" si="3"/>
        <v>173.42484923428856</v>
      </c>
    </row>
    <row r="97" spans="1:11" x14ac:dyDescent="0.3">
      <c r="A97" s="2">
        <f>'Current Mortgage'!C110</f>
        <v>93</v>
      </c>
      <c r="B97" s="87">
        <f ca="1">'Current Mortgage'!D110</f>
        <v>46874</v>
      </c>
      <c r="C97" s="88">
        <f>'Current Mortgage'!H110</f>
        <v>813.99553356106992</v>
      </c>
      <c r="D97" s="88">
        <f t="shared" si="4"/>
        <v>86740.380741759873</v>
      </c>
      <c r="F97" s="2">
        <f>'New Mortgage'!C110</f>
        <v>93</v>
      </c>
      <c r="G97" s="87">
        <f ca="1">'New Mortgage'!D110</f>
        <v>46874</v>
      </c>
      <c r="H97" s="3">
        <f>'New Mortgage'!H110</f>
        <v>641.73775371261297</v>
      </c>
      <c r="I97" s="3">
        <f t="shared" si="5"/>
        <v>66354.061080459142</v>
      </c>
      <c r="K97" s="3">
        <f t="shared" si="3"/>
        <v>172.25777984845695</v>
      </c>
    </row>
    <row r="98" spans="1:11" x14ac:dyDescent="0.3">
      <c r="A98" s="2">
        <f>'Current Mortgage'!C111</f>
        <v>94</v>
      </c>
      <c r="B98" s="87">
        <f ca="1">'Current Mortgage'!D111</f>
        <v>46905</v>
      </c>
      <c r="C98" s="88">
        <f>'Current Mortgage'!H111</f>
        <v>811.13900689250977</v>
      </c>
      <c r="D98" s="88">
        <f t="shared" si="4"/>
        <v>87551.519748652383</v>
      </c>
      <c r="F98" s="2">
        <f>'New Mortgage'!C111</f>
        <v>94</v>
      </c>
      <c r="G98" s="87">
        <f ca="1">'New Mortgage'!D111</f>
        <v>46905</v>
      </c>
      <c r="H98" s="3">
        <f>'New Mortgage'!H111</f>
        <v>640.0535866338048</v>
      </c>
      <c r="I98" s="3">
        <f t="shared" si="5"/>
        <v>66994.114667092945</v>
      </c>
      <c r="K98" s="3">
        <f t="shared" si="3"/>
        <v>171.08542025870497</v>
      </c>
    </row>
    <row r="99" spans="1:11" x14ac:dyDescent="0.3">
      <c r="A99" s="2">
        <f>'Current Mortgage'!C112</f>
        <v>95</v>
      </c>
      <c r="B99" s="87">
        <f ca="1">'Current Mortgage'!D112</f>
        <v>46935</v>
      </c>
      <c r="C99" s="88">
        <f>'Current Mortgage'!H112</f>
        <v>808.27295846838786</v>
      </c>
      <c r="D99" s="88">
        <f t="shared" si="4"/>
        <v>88359.792707120767</v>
      </c>
      <c r="F99" s="2">
        <f>'New Mortgage'!C112</f>
        <v>95</v>
      </c>
      <c r="G99" s="87">
        <f ca="1">'New Mortgage'!D112</f>
        <v>46935</v>
      </c>
      <c r="H99" s="3">
        <f>'New Mortgage'!H112</f>
        <v>638.36520913729964</v>
      </c>
      <c r="I99" s="3">
        <f t="shared" si="5"/>
        <v>67632.479876230238</v>
      </c>
      <c r="K99" s="3">
        <f t="shared" si="3"/>
        <v>169.90774933108821</v>
      </c>
    </row>
    <row r="100" spans="1:11" x14ac:dyDescent="0.3">
      <c r="A100" s="2">
        <f>'Current Mortgage'!C113</f>
        <v>96</v>
      </c>
      <c r="B100" s="87">
        <f ca="1">'Current Mortgage'!D113</f>
        <v>46966</v>
      </c>
      <c r="C100" s="88">
        <f>'Current Mortgage'!H113</f>
        <v>805.39735654951869</v>
      </c>
      <c r="D100" s="88">
        <f t="shared" si="4"/>
        <v>89165.190063670292</v>
      </c>
      <c r="F100" s="2">
        <f>'New Mortgage'!C113</f>
        <v>96</v>
      </c>
      <c r="G100" s="87">
        <f ca="1">'New Mortgage'!D113</f>
        <v>46966</v>
      </c>
      <c r="H100" s="3">
        <f>'New Mortgage'!H113</f>
        <v>636.67261069705319</v>
      </c>
      <c r="I100" s="3">
        <f t="shared" si="5"/>
        <v>68269.152486927298</v>
      </c>
      <c r="K100" s="3">
        <f t="shared" si="3"/>
        <v>168.7247458524655</v>
      </c>
    </row>
    <row r="101" spans="1:11" x14ac:dyDescent="0.3">
      <c r="A101" s="2">
        <f>'Current Mortgage'!C114</f>
        <v>97</v>
      </c>
      <c r="B101" s="87">
        <f ca="1">'Current Mortgage'!D114</f>
        <v>46997</v>
      </c>
      <c r="C101" s="88">
        <f>'Current Mortgage'!H114</f>
        <v>802.51216929092004</v>
      </c>
      <c r="D101" s="88">
        <f t="shared" si="4"/>
        <v>89967.702232961208</v>
      </c>
      <c r="F101" s="2">
        <f>'New Mortgage'!C114</f>
        <v>97</v>
      </c>
      <c r="G101" s="87">
        <f ca="1">'New Mortgage'!D114</f>
        <v>46997</v>
      </c>
      <c r="H101" s="3">
        <f>'New Mortgage'!H114</f>
        <v>634.97578076070613</v>
      </c>
      <c r="I101" s="3">
        <f t="shared" si="5"/>
        <v>68904.128267688007</v>
      </c>
      <c r="K101" s="3">
        <f t="shared" si="3"/>
        <v>167.53638853021391</v>
      </c>
    </row>
    <row r="102" spans="1:11" x14ac:dyDescent="0.3">
      <c r="A102" s="2">
        <f>'Current Mortgage'!C115</f>
        <v>98</v>
      </c>
      <c r="B102" s="87">
        <f ca="1">'Current Mortgage'!D115</f>
        <v>47027</v>
      </c>
      <c r="C102" s="88">
        <f>'Current Mortgage'!H115</f>
        <v>799.61736474145948</v>
      </c>
      <c r="D102" s="88">
        <f t="shared" si="4"/>
        <v>90767.319597702663</v>
      </c>
      <c r="F102" s="2">
        <f>'New Mortgage'!C115</f>
        <v>98</v>
      </c>
      <c r="G102" s="87">
        <f ca="1">'New Mortgage'!D115</f>
        <v>47027</v>
      </c>
      <c r="H102" s="3">
        <f>'New Mortgage'!H115</f>
        <v>633.27470874951814</v>
      </c>
      <c r="I102" s="3">
        <f t="shared" si="5"/>
        <v>69537.40297643753</v>
      </c>
      <c r="K102" s="3">
        <f t="shared" si="3"/>
        <v>166.34265599194134</v>
      </c>
    </row>
    <row r="103" spans="1:11" x14ac:dyDescent="0.3">
      <c r="A103" s="2">
        <f>'Current Mortgage'!C116</f>
        <v>99</v>
      </c>
      <c r="B103" s="87">
        <f ca="1">'Current Mortgage'!D116</f>
        <v>47058</v>
      </c>
      <c r="C103" s="88">
        <f>'Current Mortgage'!H116</f>
        <v>796.71291084350059</v>
      </c>
      <c r="D103" s="88">
        <f t="shared" si="4"/>
        <v>91564.032508546166</v>
      </c>
      <c r="F103" s="2">
        <f>'New Mortgage'!C116</f>
        <v>99</v>
      </c>
      <c r="G103" s="87">
        <f ca="1">'New Mortgage'!D116</f>
        <v>47058</v>
      </c>
      <c r="H103" s="3">
        <f>'New Mortgage'!H116</f>
        <v>631.56938405830226</v>
      </c>
      <c r="I103" s="3">
        <f t="shared" si="5"/>
        <v>70168.972360495827</v>
      </c>
      <c r="K103" s="3">
        <f t="shared" si="3"/>
        <v>165.14352678519833</v>
      </c>
    </row>
    <row r="104" spans="1:11" x14ac:dyDescent="0.3">
      <c r="A104" s="2">
        <f>'Current Mortgage'!C117</f>
        <v>100</v>
      </c>
      <c r="B104" s="87">
        <f ca="1">'Current Mortgage'!D117</f>
        <v>47088</v>
      </c>
      <c r="C104" s="88">
        <f>'Current Mortgage'!H117</f>
        <v>793.79877543254861</v>
      </c>
      <c r="D104" s="88">
        <f t="shared" si="4"/>
        <v>92357.83128397871</v>
      </c>
      <c r="F104" s="2">
        <f>'New Mortgage'!C117</f>
        <v>100</v>
      </c>
      <c r="G104" s="87">
        <f ca="1">'New Mortgage'!D117</f>
        <v>47088</v>
      </c>
      <c r="H104" s="3">
        <f>'New Mortgage'!H117</f>
        <v>629.85979605535829</v>
      </c>
      <c r="I104" s="3">
        <f t="shared" si="5"/>
        <v>70798.832156551187</v>
      </c>
      <c r="K104" s="3">
        <f t="shared" si="3"/>
        <v>163.93897937719032</v>
      </c>
    </row>
    <row r="105" spans="1:11" x14ac:dyDescent="0.3">
      <c r="A105" s="2">
        <f>'Current Mortgage'!C118</f>
        <v>101</v>
      </c>
      <c r="B105" s="87">
        <f ca="1">'Current Mortgage'!D118</f>
        <v>47119</v>
      </c>
      <c r="C105" s="88">
        <f>'Current Mortgage'!H118</f>
        <v>790.87492623689332</v>
      </c>
      <c r="D105" s="88">
        <f t="shared" si="4"/>
        <v>93148.706210215605</v>
      </c>
      <c r="F105" s="2">
        <f>'New Mortgage'!C118</f>
        <v>101</v>
      </c>
      <c r="G105" s="87">
        <f ca="1">'New Mortgage'!D118</f>
        <v>47119</v>
      </c>
      <c r="H105" s="3">
        <f>'New Mortgage'!H118</f>
        <v>628.14593408240694</v>
      </c>
      <c r="I105" s="3">
        <f t="shared" si="5"/>
        <v>71426.978090633595</v>
      </c>
      <c r="K105" s="3">
        <f t="shared" si="3"/>
        <v>162.72899215448638</v>
      </c>
    </row>
    <row r="106" spans="1:11" x14ac:dyDescent="0.3">
      <c r="A106" s="2">
        <f>'Current Mortgage'!C119</f>
        <v>102</v>
      </c>
      <c r="B106" s="87">
        <f ca="1">'Current Mortgage'!D119</f>
        <v>47150</v>
      </c>
      <c r="C106" s="88">
        <f>'Current Mortgage'!H119</f>
        <v>787.94133087725265</v>
      </c>
      <c r="D106" s="88">
        <f t="shared" si="4"/>
        <v>93936.647541092854</v>
      </c>
      <c r="F106" s="2">
        <f>'New Mortgage'!C119</f>
        <v>102</v>
      </c>
      <c r="G106" s="87">
        <f ca="1">'New Mortgage'!D119</f>
        <v>47150</v>
      </c>
      <c r="H106" s="3">
        <f>'New Mortgage'!H119</f>
        <v>626.42778745452324</v>
      </c>
      <c r="I106" s="3">
        <f t="shared" si="5"/>
        <v>72053.405878088117</v>
      </c>
      <c r="K106" s="3">
        <f t="shared" si="3"/>
        <v>161.51354342272941</v>
      </c>
    </row>
    <row r="107" spans="1:11" x14ac:dyDescent="0.3">
      <c r="A107" s="2">
        <f>'Current Mortgage'!C120</f>
        <v>103</v>
      </c>
      <c r="B107" s="87">
        <f ca="1">'Current Mortgage'!D120</f>
        <v>47178</v>
      </c>
      <c r="C107" s="88">
        <f>'Current Mortgage'!H120</f>
        <v>784.99795686641312</v>
      </c>
      <c r="D107" s="88">
        <f t="shared" si="4"/>
        <v>94721.645497959267</v>
      </c>
      <c r="F107" s="2">
        <f>'New Mortgage'!C120</f>
        <v>103</v>
      </c>
      <c r="G107" s="87">
        <f ca="1">'New Mortgage'!D120</f>
        <v>47178</v>
      </c>
      <c r="H107" s="3">
        <f>'New Mortgage'!H120</f>
        <v>624.70534546006991</v>
      </c>
      <c r="I107" s="3">
        <f t="shared" si="5"/>
        <v>72678.111223548185</v>
      </c>
      <c r="K107" s="3">
        <f t="shared" si="3"/>
        <v>160.29261140634321</v>
      </c>
    </row>
    <row r="108" spans="1:11" x14ac:dyDescent="0.3">
      <c r="A108" s="2">
        <f>'Current Mortgage'!C121</f>
        <v>104</v>
      </c>
      <c r="B108" s="87">
        <f ca="1">'Current Mortgage'!D121</f>
        <v>47209</v>
      </c>
      <c r="C108" s="88">
        <f>'Current Mortgage'!H121</f>
        <v>782.04477160887075</v>
      </c>
      <c r="D108" s="88">
        <f t="shared" si="4"/>
        <v>95503.690269568135</v>
      </c>
      <c r="F108" s="2">
        <f>'New Mortgage'!C121</f>
        <v>104</v>
      </c>
      <c r="G108" s="87">
        <f ca="1">'New Mortgage'!D121</f>
        <v>47209</v>
      </c>
      <c r="H108" s="3">
        <f>'New Mortgage'!H121</f>
        <v>622.97859736063026</v>
      </c>
      <c r="I108" s="3">
        <f t="shared" si="5"/>
        <v>73301.089820908819</v>
      </c>
      <c r="K108" s="3">
        <f t="shared" si="3"/>
        <v>159.06617424824049</v>
      </c>
    </row>
    <row r="109" spans="1:11" x14ac:dyDescent="0.3">
      <c r="A109" s="2">
        <f>'Current Mortgage'!C122</f>
        <v>105</v>
      </c>
      <c r="B109" s="87">
        <f ca="1">'Current Mortgage'!D122</f>
        <v>47239</v>
      </c>
      <c r="C109" s="88">
        <f>'Current Mortgage'!H122</f>
        <v>779.08174240047003</v>
      </c>
      <c r="D109" s="88">
        <f t="shared" si="4"/>
        <v>96282.772011968598</v>
      </c>
      <c r="F109" s="2">
        <f>'New Mortgage'!C122</f>
        <v>105</v>
      </c>
      <c r="G109" s="87">
        <f ca="1">'New Mortgage'!D122</f>
        <v>47239</v>
      </c>
      <c r="H109" s="3">
        <f>'New Mortgage'!H122</f>
        <v>621.24753239094218</v>
      </c>
      <c r="I109" s="3">
        <f t="shared" si="5"/>
        <v>73922.337353299765</v>
      </c>
      <c r="K109" s="3">
        <f t="shared" si="3"/>
        <v>157.83421000952785</v>
      </c>
    </row>
    <row r="110" spans="1:11" x14ac:dyDescent="0.3">
      <c r="A110" s="2">
        <f>'Current Mortgage'!C123</f>
        <v>106</v>
      </c>
      <c r="B110" s="87">
        <f ca="1">'Current Mortgage'!D123</f>
        <v>47270</v>
      </c>
      <c r="C110" s="88">
        <f>'Current Mortgage'!H123</f>
        <v>776.10883642804129</v>
      </c>
      <c r="D110" s="88">
        <f t="shared" si="4"/>
        <v>97058.880848396642</v>
      </c>
      <c r="F110" s="2">
        <f>'New Mortgage'!C123</f>
        <v>106</v>
      </c>
      <c r="G110" s="87">
        <f ca="1">'New Mortgage'!D123</f>
        <v>47270</v>
      </c>
      <c r="H110" s="3">
        <f>'New Mortgage'!H123</f>
        <v>619.51213975882979</v>
      </c>
      <c r="I110" s="3">
        <f t="shared" si="5"/>
        <v>74541.849493058588</v>
      </c>
      <c r="K110" s="3">
        <f t="shared" si="3"/>
        <v>156.5966966692115</v>
      </c>
    </row>
    <row r="111" spans="1:11" x14ac:dyDescent="0.3">
      <c r="A111" s="2">
        <f>'Current Mortgage'!C124</f>
        <v>107</v>
      </c>
      <c r="B111" s="87">
        <f ca="1">'Current Mortgage'!D124</f>
        <v>47300</v>
      </c>
      <c r="C111" s="88">
        <f>'Current Mortgage'!H124</f>
        <v>773.12602076903772</v>
      </c>
      <c r="D111" s="88">
        <f t="shared" si="4"/>
        <v>97832.006869165678</v>
      </c>
      <c r="F111" s="2">
        <f>'New Mortgage'!C124</f>
        <v>107</v>
      </c>
      <c r="G111" s="87">
        <f ca="1">'New Mortgage'!D124</f>
        <v>47300</v>
      </c>
      <c r="H111" s="3">
        <f>'New Mortgage'!H124</f>
        <v>617.77240864513715</v>
      </c>
      <c r="I111" s="3">
        <f t="shared" si="5"/>
        <v>75159.621901703722</v>
      </c>
      <c r="K111" s="3">
        <f t="shared" si="3"/>
        <v>155.35361212390058</v>
      </c>
    </row>
    <row r="112" spans="1:11" x14ac:dyDescent="0.3">
      <c r="A112" s="2">
        <f>'Current Mortgage'!C125</f>
        <v>108</v>
      </c>
      <c r="B112" s="87">
        <f ca="1">'Current Mortgage'!D125</f>
        <v>47331</v>
      </c>
      <c r="C112" s="88">
        <f>'Current Mortgage'!H125</f>
        <v>770.13326239117077</v>
      </c>
      <c r="D112" s="88">
        <f t="shared" si="4"/>
        <v>98602.140131556851</v>
      </c>
      <c r="F112" s="2">
        <f>'New Mortgage'!C125</f>
        <v>108</v>
      </c>
      <c r="G112" s="87">
        <f ca="1">'New Mortgage'!D125</f>
        <v>47331</v>
      </c>
      <c r="H112" s="3">
        <f>'New Mortgage'!H125</f>
        <v>616.02832820366041</v>
      </c>
      <c r="I112" s="3">
        <f t="shared" si="5"/>
        <v>75775.650229907376</v>
      </c>
      <c r="K112" s="3">
        <f t="shared" si="3"/>
        <v>154.10493418751037</v>
      </c>
    </row>
    <row r="113" spans="1:11" x14ac:dyDescent="0.3">
      <c r="A113" s="2">
        <f>'Current Mortgage'!C126</f>
        <v>109</v>
      </c>
      <c r="B113" s="87">
        <f ca="1">'Current Mortgage'!D126</f>
        <v>47362</v>
      </c>
      <c r="C113" s="88">
        <f>'Current Mortgage'!H126</f>
        <v>767.13052815204435</v>
      </c>
      <c r="D113" s="88">
        <f t="shared" si="4"/>
        <v>99369.270659708898</v>
      </c>
      <c r="F113" s="2">
        <f>'New Mortgage'!C126</f>
        <v>109</v>
      </c>
      <c r="G113" s="87">
        <f ca="1">'New Mortgage'!D126</f>
        <v>47362</v>
      </c>
      <c r="H113" s="3">
        <f>'New Mortgage'!H126</f>
        <v>614.27988756107982</v>
      </c>
      <c r="I113" s="3">
        <f t="shared" si="5"/>
        <v>76389.930117468451</v>
      </c>
      <c r="K113" s="3">
        <f t="shared" si="3"/>
        <v>152.85064059096453</v>
      </c>
    </row>
    <row r="114" spans="1:11" x14ac:dyDescent="0.3">
      <c r="A114" s="2">
        <f>'Current Mortgage'!C127</f>
        <v>110</v>
      </c>
      <c r="B114" s="87">
        <f ca="1">'Current Mortgage'!D127</f>
        <v>47392</v>
      </c>
      <c r="C114" s="88">
        <f>'Current Mortgage'!H127</f>
        <v>764.11778479878751</v>
      </c>
      <c r="D114" s="88">
        <f t="shared" si="4"/>
        <v>100133.38844450768</v>
      </c>
      <c r="F114" s="2">
        <f>'New Mortgage'!C127</f>
        <v>110</v>
      </c>
      <c r="G114" s="87">
        <f ca="1">'New Mortgage'!D127</f>
        <v>47392</v>
      </c>
      <c r="H114" s="3">
        <f>'New Mortgage'!H127</f>
        <v>612.52707581689288</v>
      </c>
      <c r="I114" s="3">
        <f t="shared" si="5"/>
        <v>77002.457193285343</v>
      </c>
      <c r="K114" s="3">
        <f t="shared" si="3"/>
        <v>151.59070898189464</v>
      </c>
    </row>
    <row r="115" spans="1:11" x14ac:dyDescent="0.3">
      <c r="A115" s="2">
        <f>'Current Mortgage'!C128</f>
        <v>111</v>
      </c>
      <c r="B115" s="87">
        <f ca="1">'Current Mortgage'!D128</f>
        <v>47423</v>
      </c>
      <c r="C115" s="88">
        <f>'Current Mortgage'!H128</f>
        <v>761.09499896768637</v>
      </c>
      <c r="D115" s="88">
        <f t="shared" si="4"/>
        <v>100894.48344347537</v>
      </c>
      <c r="F115" s="2">
        <f>'New Mortgage'!C128</f>
        <v>111</v>
      </c>
      <c r="G115" s="87">
        <f ca="1">'New Mortgage'!D128</f>
        <v>47423</v>
      </c>
      <c r="H115" s="3">
        <f>'New Mortgage'!H128</f>
        <v>610.76988204334532</v>
      </c>
      <c r="I115" s="3">
        <f t="shared" si="5"/>
        <v>77613.227075328687</v>
      </c>
      <c r="K115" s="3">
        <f t="shared" si="3"/>
        <v>150.32511692434105</v>
      </c>
    </row>
    <row r="116" spans="1:11" x14ac:dyDescent="0.3">
      <c r="A116" s="2">
        <f>'Current Mortgage'!C129</f>
        <v>112</v>
      </c>
      <c r="B116" s="87">
        <f ca="1">'Current Mortgage'!D129</f>
        <v>47453</v>
      </c>
      <c r="C116" s="88">
        <f>'Current Mortgage'!H129</f>
        <v>758.06213718381503</v>
      </c>
      <c r="D116" s="88">
        <f t="shared" si="4"/>
        <v>101652.54558065919</v>
      </c>
      <c r="F116" s="2">
        <f>'New Mortgage'!C129</f>
        <v>112</v>
      </c>
      <c r="G116" s="87">
        <f ca="1">'New Mortgage'!D129</f>
        <v>47453</v>
      </c>
      <c r="H116" s="3">
        <f>'New Mortgage'!H129</f>
        <v>609.00829528536406</v>
      </c>
      <c r="I116" s="3">
        <f t="shared" si="5"/>
        <v>78222.235370614057</v>
      </c>
      <c r="K116" s="3">
        <f t="shared" si="3"/>
        <v>149.05384189845097</v>
      </c>
    </row>
    <row r="117" spans="1:11" x14ac:dyDescent="0.3">
      <c r="A117" s="2">
        <f>'Current Mortgage'!C130</f>
        <v>113</v>
      </c>
      <c r="B117" s="87">
        <f ca="1">'Current Mortgage'!D130</f>
        <v>47484</v>
      </c>
      <c r="C117" s="88">
        <f>'Current Mortgage'!H130</f>
        <v>755.01916586066409</v>
      </c>
      <c r="D117" s="88">
        <f t="shared" si="4"/>
        <v>102407.56474651986</v>
      </c>
      <c r="F117" s="2">
        <f>'New Mortgage'!C130</f>
        <v>113</v>
      </c>
      <c r="G117" s="87">
        <f ca="1">'New Mortgage'!D130</f>
        <v>47484</v>
      </c>
      <c r="H117" s="3">
        <f>'New Mortgage'!H130</f>
        <v>607.2423045604877</v>
      </c>
      <c r="I117" s="3">
        <f t="shared" si="5"/>
        <v>78829.477675174538</v>
      </c>
      <c r="K117" s="3">
        <f t="shared" si="3"/>
        <v>147.77686130017639</v>
      </c>
    </row>
    <row r="118" spans="1:11" x14ac:dyDescent="0.3">
      <c r="A118" s="2">
        <f>'Current Mortgage'!C131</f>
        <v>114</v>
      </c>
      <c r="B118" s="87">
        <f ca="1">'Current Mortgage'!D131</f>
        <v>47515</v>
      </c>
      <c r="C118" s="88">
        <f>'Current Mortgage'!H131</f>
        <v>751.96605129976922</v>
      </c>
      <c r="D118" s="88">
        <f t="shared" si="4"/>
        <v>103159.53079781962</v>
      </c>
      <c r="F118" s="2">
        <f>'New Mortgage'!C131</f>
        <v>114</v>
      </c>
      <c r="G118" s="87">
        <f ca="1">'New Mortgage'!D131</f>
        <v>47515</v>
      </c>
      <c r="H118" s="3">
        <f>'New Mortgage'!H131</f>
        <v>605.47189885879914</v>
      </c>
      <c r="I118" s="3">
        <f t="shared" si="5"/>
        <v>79434.949574033337</v>
      </c>
      <c r="K118" s="3">
        <f t="shared" si="3"/>
        <v>146.49415244097008</v>
      </c>
    </row>
    <row r="119" spans="1:11" x14ac:dyDescent="0.3">
      <c r="A119" s="2">
        <f>'Current Mortgage'!C132</f>
        <v>115</v>
      </c>
      <c r="B119" s="87">
        <f ca="1">'Current Mortgage'!D132</f>
        <v>47543</v>
      </c>
      <c r="C119" s="88">
        <f>'Current Mortgage'!H132</f>
        <v>748.90275969033814</v>
      </c>
      <c r="D119" s="88">
        <f t="shared" si="4"/>
        <v>103908.43355750995</v>
      </c>
      <c r="F119" s="2">
        <f>'New Mortgage'!C132</f>
        <v>115</v>
      </c>
      <c r="G119" s="87">
        <f ca="1">'New Mortgage'!D132</f>
        <v>47543</v>
      </c>
      <c r="H119" s="3">
        <f>'New Mortgage'!H132</f>
        <v>603.69706714285644</v>
      </c>
      <c r="I119" s="3">
        <f t="shared" si="5"/>
        <v>80038.646641176194</v>
      </c>
      <c r="K119" s="3">
        <f t="shared" si="3"/>
        <v>145.2056925474817</v>
      </c>
    </row>
    <row r="120" spans="1:11" x14ac:dyDescent="0.3">
      <c r="A120" s="2">
        <f>'Current Mortgage'!C133</f>
        <v>116</v>
      </c>
      <c r="B120" s="87">
        <f ca="1">'Current Mortgage'!D133</f>
        <v>47574</v>
      </c>
      <c r="C120" s="88">
        <f>'Current Mortgage'!H133</f>
        <v>745.82925710887559</v>
      </c>
      <c r="D120" s="88">
        <f t="shared" si="4"/>
        <v>104654.26281461884</v>
      </c>
      <c r="F120" s="2">
        <f>'New Mortgage'!C133</f>
        <v>116</v>
      </c>
      <c r="G120" s="87">
        <f ca="1">'New Mortgage'!D133</f>
        <v>47574</v>
      </c>
      <c r="H120" s="3">
        <f>'New Mortgage'!H133</f>
        <v>601.91779834762394</v>
      </c>
      <c r="I120" s="3">
        <f t="shared" si="5"/>
        <v>80640.56443952382</v>
      </c>
      <c r="K120" s="3">
        <f t="shared" si="3"/>
        <v>143.91145876125165</v>
      </c>
    </row>
    <row r="121" spans="1:11" x14ac:dyDescent="0.3">
      <c r="A121" s="2">
        <f>'Current Mortgage'!C134</f>
        <v>117</v>
      </c>
      <c r="B121" s="87">
        <f ca="1">'Current Mortgage'!D134</f>
        <v>47604</v>
      </c>
      <c r="C121" s="88">
        <f>'Current Mortgage'!H134</f>
        <v>742.74550951880815</v>
      </c>
      <c r="D121" s="88">
        <f t="shared" si="4"/>
        <v>105397.00832413764</v>
      </c>
      <c r="F121" s="2">
        <f>'New Mortgage'!C134</f>
        <v>117</v>
      </c>
      <c r="G121" s="87">
        <f ca="1">'New Mortgage'!D134</f>
        <v>47604</v>
      </c>
      <c r="H121" s="3">
        <f>'New Mortgage'!H134</f>
        <v>600.13408138040325</v>
      </c>
      <c r="I121" s="3">
        <f t="shared" si="5"/>
        <v>81240.698520904218</v>
      </c>
      <c r="K121" s="3">
        <f t="shared" si="3"/>
        <v>142.6114281384049</v>
      </c>
    </row>
    <row r="122" spans="1:11" x14ac:dyDescent="0.3">
      <c r="A122" s="2">
        <f>'Current Mortgage'!C135</f>
        <v>118</v>
      </c>
      <c r="B122" s="87">
        <f ca="1">'Current Mortgage'!D135</f>
        <v>47635</v>
      </c>
      <c r="C122" s="88">
        <f>'Current Mortgage'!H135</f>
        <v>739.65148277010712</v>
      </c>
      <c r="D122" s="88">
        <f t="shared" si="4"/>
        <v>106136.65980690774</v>
      </c>
      <c r="F122" s="2">
        <f>'New Mortgage'!C135</f>
        <v>118</v>
      </c>
      <c r="G122" s="87">
        <f ca="1">'New Mortgage'!D135</f>
        <v>47635</v>
      </c>
      <c r="H122" s="3">
        <f>'New Mortgage'!H135</f>
        <v>598.34590512076454</v>
      </c>
      <c r="I122" s="3">
        <f t="shared" si="5"/>
        <v>81839.044426024979</v>
      </c>
      <c r="K122" s="3">
        <f t="shared" si="3"/>
        <v>141.30557764934258</v>
      </c>
    </row>
    <row r="123" spans="1:11" x14ac:dyDescent="0.3">
      <c r="A123" s="2">
        <f>'Current Mortgage'!C136</f>
        <v>119</v>
      </c>
      <c r="B123" s="87">
        <f ca="1">'Current Mortgage'!D136</f>
        <v>47665</v>
      </c>
      <c r="C123" s="88">
        <f>'Current Mortgage'!H136</f>
        <v>736.54714259891045</v>
      </c>
      <c r="D123" s="88">
        <f t="shared" si="4"/>
        <v>106873.20694950665</v>
      </c>
      <c r="F123" s="2">
        <f>'New Mortgage'!C136</f>
        <v>119</v>
      </c>
      <c r="G123" s="87">
        <f ca="1">'New Mortgage'!D136</f>
        <v>47665</v>
      </c>
      <c r="H123" s="3">
        <f>'New Mortgage'!H136</f>
        <v>596.55325842047671</v>
      </c>
      <c r="I123" s="3">
        <f t="shared" si="5"/>
        <v>82435.597684445456</v>
      </c>
      <c r="K123" s="3">
        <f t="shared" si="3"/>
        <v>139.99388417843375</v>
      </c>
    </row>
    <row r="124" spans="1:11" x14ac:dyDescent="0.3">
      <c r="A124" s="2">
        <f>'Current Mortgage'!C137</f>
        <v>120</v>
      </c>
      <c r="B124" s="87">
        <f ca="1">'Current Mortgage'!D137</f>
        <v>47696</v>
      </c>
      <c r="C124" s="88">
        <f>'Current Mortgage'!H137</f>
        <v>733.4324546271431</v>
      </c>
      <c r="D124" s="88">
        <f t="shared" si="4"/>
        <v>107606.63940413379</v>
      </c>
      <c r="F124" s="2">
        <f>'New Mortgage'!C137</f>
        <v>120</v>
      </c>
      <c r="G124" s="87">
        <f ca="1">'New Mortgage'!D137</f>
        <v>47696</v>
      </c>
      <c r="H124" s="3">
        <f>'New Mortgage'!H137</f>
        <v>594.75613010343818</v>
      </c>
      <c r="I124" s="3">
        <f t="shared" si="5"/>
        <v>83030.3538145489</v>
      </c>
      <c r="K124" s="3">
        <f t="shared" si="3"/>
        <v>138.67632452370492</v>
      </c>
    </row>
    <row r="125" spans="1:11" x14ac:dyDescent="0.3">
      <c r="A125" s="2">
        <f>'Current Mortgage'!C138</f>
        <v>121</v>
      </c>
      <c r="B125" s="87">
        <f ca="1">'Current Mortgage'!D138</f>
        <v>47727</v>
      </c>
      <c r="C125" s="88">
        <f>'Current Mortgage'!H138</f>
        <v>730.30738436213664</v>
      </c>
      <c r="D125" s="88">
        <f t="shared" si="4"/>
        <v>108336.94678849593</v>
      </c>
      <c r="F125" s="2">
        <f>'New Mortgage'!C138</f>
        <v>121</v>
      </c>
      <c r="G125" s="87">
        <f ca="1">'New Mortgage'!D138</f>
        <v>47727</v>
      </c>
      <c r="H125" s="3">
        <f>'New Mortgage'!H138</f>
        <v>592.95450896560715</v>
      </c>
      <c r="I125" s="3">
        <f t="shared" si="5"/>
        <v>83623.308323514502</v>
      </c>
      <c r="K125" s="3">
        <f t="shared" si="3"/>
        <v>137.3528753965295</v>
      </c>
    </row>
    <row r="126" spans="1:11" x14ac:dyDescent="0.3">
      <c r="A126" s="2">
        <f>'Current Mortgage'!C139</f>
        <v>122</v>
      </c>
      <c r="B126" s="87">
        <f ca="1">'Current Mortgage'!D139</f>
        <v>47757</v>
      </c>
      <c r="C126" s="88">
        <f>'Current Mortgage'!H139</f>
        <v>727.17189719624662</v>
      </c>
      <c r="D126" s="88">
        <f t="shared" si="4"/>
        <v>109064.11868569217</v>
      </c>
      <c r="F126" s="2">
        <f>'New Mortgage'!C139</f>
        <v>122</v>
      </c>
      <c r="G126" s="87">
        <f ca="1">'New Mortgage'!D139</f>
        <v>47757</v>
      </c>
      <c r="H126" s="3">
        <f>'New Mortgage'!H139</f>
        <v>591.1483837749314</v>
      </c>
      <c r="I126" s="3">
        <f t="shared" si="5"/>
        <v>84214.456707289428</v>
      </c>
      <c r="K126" s="3">
        <f t="shared" si="3"/>
        <v>136.02351342131522</v>
      </c>
    </row>
    <row r="127" spans="1:11" x14ac:dyDescent="0.3">
      <c r="A127" s="2">
        <f>'Current Mortgage'!C140</f>
        <v>123</v>
      </c>
      <c r="B127" s="87">
        <f ca="1">'Current Mortgage'!D140</f>
        <v>47788</v>
      </c>
      <c r="C127" s="88">
        <f>'Current Mortgage'!H140</f>
        <v>724.02595840647041</v>
      </c>
      <c r="D127" s="88">
        <f t="shared" si="4"/>
        <v>109788.14464409865</v>
      </c>
      <c r="F127" s="2">
        <f>'New Mortgage'!C140</f>
        <v>123</v>
      </c>
      <c r="G127" s="87">
        <f ca="1">'New Mortgage'!D140</f>
        <v>47788</v>
      </c>
      <c r="H127" s="3">
        <f>'New Mortgage'!H140</f>
        <v>589.33774327127901</v>
      </c>
      <c r="I127" s="3">
        <f t="shared" si="5"/>
        <v>84803.794450560701</v>
      </c>
      <c r="K127" s="3">
        <f t="shared" si="3"/>
        <v>134.6882151351914</v>
      </c>
    </row>
    <row r="128" spans="1:11" x14ac:dyDescent="0.3">
      <c r="A128" s="2">
        <f>'Current Mortgage'!C141</f>
        <v>124</v>
      </c>
      <c r="B128" s="87">
        <f ca="1">'Current Mortgage'!D141</f>
        <v>47818</v>
      </c>
      <c r="C128" s="88">
        <f>'Current Mortgage'!H141</f>
        <v>720.86953315406174</v>
      </c>
      <c r="D128" s="88">
        <f t="shared" si="4"/>
        <v>110509.01417725271</v>
      </c>
      <c r="F128" s="2">
        <f>'New Mortgage'!C141</f>
        <v>124</v>
      </c>
      <c r="G128" s="87">
        <f ca="1">'New Mortgage'!D141</f>
        <v>47818</v>
      </c>
      <c r="H128" s="3">
        <f>'New Mortgage'!H141</f>
        <v>587.52257616636757</v>
      </c>
      <c r="I128" s="3">
        <f t="shared" si="5"/>
        <v>85391.317026727062</v>
      </c>
      <c r="K128" s="3">
        <f t="shared" si="3"/>
        <v>133.34695698769417</v>
      </c>
    </row>
    <row r="129" spans="1:11" x14ac:dyDescent="0.3">
      <c r="A129" s="2">
        <f>'Current Mortgage'!C142</f>
        <v>125</v>
      </c>
      <c r="B129" s="87">
        <f ca="1">'Current Mortgage'!D142</f>
        <v>47849</v>
      </c>
      <c r="C129" s="88">
        <f>'Current Mortgage'!H142</f>
        <v>717.70258648414494</v>
      </c>
      <c r="D129" s="88">
        <f t="shared" si="4"/>
        <v>111226.71676373685</v>
      </c>
      <c r="F129" s="2">
        <f>'New Mortgage'!C142</f>
        <v>125</v>
      </c>
      <c r="G129" s="87">
        <f ca="1">'New Mortgage'!D142</f>
        <v>47849</v>
      </c>
      <c r="H129" s="3">
        <f>'New Mortgage'!H142</f>
        <v>585.70287114369376</v>
      </c>
      <c r="I129" s="3">
        <f t="shared" si="5"/>
        <v>85977.019897870749</v>
      </c>
      <c r="K129" s="3">
        <f t="shared" si="3"/>
        <v>131.99971534045119</v>
      </c>
    </row>
    <row r="130" spans="1:11" x14ac:dyDescent="0.3">
      <c r="A130" s="2">
        <f>'Current Mortgage'!C143</f>
        <v>126</v>
      </c>
      <c r="B130" s="87">
        <f ca="1">'Current Mortgage'!D143</f>
        <v>47880</v>
      </c>
      <c r="C130" s="88">
        <f>'Current Mortgage'!H143</f>
        <v>714.5250833253283</v>
      </c>
      <c r="D130" s="88">
        <f t="shared" si="4"/>
        <v>111941.24184706218</v>
      </c>
      <c r="F130" s="2">
        <f>'New Mortgage'!C143</f>
        <v>126</v>
      </c>
      <c r="G130" s="87">
        <f ca="1">'New Mortgage'!D143</f>
        <v>47880</v>
      </c>
      <c r="H130" s="3">
        <f>'New Mortgage'!H143</f>
        <v>583.87861685846326</v>
      </c>
      <c r="I130" s="3">
        <f t="shared" si="5"/>
        <v>86560.898514729211</v>
      </c>
      <c r="K130" s="3">
        <f t="shared" si="3"/>
        <v>130.64646646686504</v>
      </c>
    </row>
    <row r="131" spans="1:11" x14ac:dyDescent="0.3">
      <c r="A131" s="2">
        <f>'Current Mortgage'!C144</f>
        <v>127</v>
      </c>
      <c r="B131" s="87">
        <f ca="1">'Current Mortgage'!D144</f>
        <v>47908</v>
      </c>
      <c r="C131" s="88">
        <f>'Current Mortgage'!H144</f>
        <v>711.33698848931579</v>
      </c>
      <c r="D131" s="88">
        <f t="shared" si="4"/>
        <v>112652.5788355515</v>
      </c>
      <c r="F131" s="2">
        <f>'New Mortgage'!C144</f>
        <v>127</v>
      </c>
      <c r="G131" s="87">
        <f ca="1">'New Mortgage'!D144</f>
        <v>47908</v>
      </c>
      <c r="H131" s="3">
        <f>'New Mortgage'!H144</f>
        <v>582.04980193751965</v>
      </c>
      <c r="I131" s="3">
        <f t="shared" si="5"/>
        <v>87142.948316666734</v>
      </c>
      <c r="K131" s="3">
        <f t="shared" si="3"/>
        <v>129.28718655179614</v>
      </c>
    </row>
    <row r="132" spans="1:11" x14ac:dyDescent="0.3">
      <c r="A132" s="2">
        <f>'Current Mortgage'!C145</f>
        <v>128</v>
      </c>
      <c r="B132" s="87">
        <f ca="1">'Current Mortgage'!D145</f>
        <v>47939</v>
      </c>
      <c r="C132" s="88">
        <f>'Current Mortgage'!H145</f>
        <v>708.13826667051649</v>
      </c>
      <c r="D132" s="88">
        <f t="shared" si="4"/>
        <v>113360.71710222201</v>
      </c>
      <c r="F132" s="2">
        <f>'New Mortgage'!C145</f>
        <v>128</v>
      </c>
      <c r="G132" s="87">
        <f ca="1">'New Mortgage'!D145</f>
        <v>47939</v>
      </c>
      <c r="H132" s="3">
        <f>'New Mortgage'!H145</f>
        <v>580.21641497927374</v>
      </c>
      <c r="I132" s="3">
        <f t="shared" si="5"/>
        <v>87723.164731646015</v>
      </c>
      <c r="K132" s="3">
        <f t="shared" si="3"/>
        <v>127.92185169124275</v>
      </c>
    </row>
    <row r="133" spans="1:11" x14ac:dyDescent="0.3">
      <c r="A133" s="2">
        <f>'Current Mortgage'!C146</f>
        <v>129</v>
      </c>
      <c r="B133" s="87">
        <f ca="1">'Current Mortgage'!D146</f>
        <v>47969</v>
      </c>
      <c r="C133" s="88">
        <f>'Current Mortgage'!H146</f>
        <v>704.92888244565449</v>
      </c>
      <c r="D133" s="88">
        <f t="shared" si="4"/>
        <v>114065.64598466767</v>
      </c>
      <c r="F133" s="2">
        <f>'New Mortgage'!C146</f>
        <v>129</v>
      </c>
      <c r="G133" s="87">
        <f ca="1">'New Mortgage'!D146</f>
        <v>47969</v>
      </c>
      <c r="H133" s="3">
        <f>'New Mortgage'!H146</f>
        <v>578.37844455363222</v>
      </c>
      <c r="I133" s="3">
        <f t="shared" si="5"/>
        <v>88301.543176199644</v>
      </c>
      <c r="K133" s="3">
        <f t="shared" si="3"/>
        <v>126.55043789202227</v>
      </c>
    </row>
    <row r="134" spans="1:11" x14ac:dyDescent="0.3">
      <c r="A134" s="2">
        <f>'Current Mortgage'!C147</f>
        <v>130</v>
      </c>
      <c r="B134" s="87">
        <f ca="1">'Current Mortgage'!D147</f>
        <v>48000</v>
      </c>
      <c r="C134" s="88">
        <f>'Current Mortgage'!H147</f>
        <v>701.70880027337637</v>
      </c>
      <c r="D134" s="88">
        <f t="shared" si="4"/>
        <v>114767.35478494105</v>
      </c>
      <c r="F134" s="2">
        <f>'New Mortgage'!C147</f>
        <v>130</v>
      </c>
      <c r="G134" s="87">
        <f ca="1">'New Mortgage'!D147</f>
        <v>48000</v>
      </c>
      <c r="H134" s="3">
        <f>'New Mortgage'!H147</f>
        <v>576.5358792019266</v>
      </c>
      <c r="I134" s="3">
        <f t="shared" si="5"/>
        <v>88878.079055401569</v>
      </c>
      <c r="K134" s="3">
        <f t="shared" ref="K134:K197" si="6">C134-H134</f>
        <v>125.17292107144976</v>
      </c>
    </row>
    <row r="135" spans="1:11" x14ac:dyDescent="0.3">
      <c r="A135" s="2">
        <f>'Current Mortgage'!C148</f>
        <v>131</v>
      </c>
      <c r="B135" s="87">
        <f ca="1">'Current Mortgage'!D148</f>
        <v>48030</v>
      </c>
      <c r="C135" s="88">
        <f>'Current Mortgage'!H148</f>
        <v>698.47798449385721</v>
      </c>
      <c r="D135" s="88">
        <f t="shared" ref="D135:D198" si="7">D134+C135</f>
        <v>115465.83276943491</v>
      </c>
      <c r="F135" s="2">
        <f>'New Mortgage'!C148</f>
        <v>131</v>
      </c>
      <c r="G135" s="87">
        <f ca="1">'New Mortgage'!D148</f>
        <v>48030</v>
      </c>
      <c r="H135" s="3">
        <f>'New Mortgage'!H148</f>
        <v>574.6887074368417</v>
      </c>
      <c r="I135" s="3">
        <f t="shared" ref="I135:I198" si="8">I134+H135</f>
        <v>89452.767762838412</v>
      </c>
      <c r="K135" s="3">
        <f t="shared" si="6"/>
        <v>123.78927705701551</v>
      </c>
    </row>
    <row r="136" spans="1:11" x14ac:dyDescent="0.3">
      <c r="A136" s="2">
        <f>'Current Mortgage'!C149</f>
        <v>132</v>
      </c>
      <c r="B136" s="87">
        <f ca="1">'Current Mortgage'!D149</f>
        <v>48061</v>
      </c>
      <c r="C136" s="88">
        <f>'Current Mortgage'!H149</f>
        <v>695.23639932840638</v>
      </c>
      <c r="D136" s="88">
        <f t="shared" si="7"/>
        <v>116161.06916876332</v>
      </c>
      <c r="F136" s="2">
        <f>'New Mortgage'!C149</f>
        <v>132</v>
      </c>
      <c r="G136" s="87">
        <f ca="1">'New Mortgage'!D149</f>
        <v>48061</v>
      </c>
      <c r="H136" s="3">
        <f>'New Mortgage'!H149</f>
        <v>572.83691774234399</v>
      </c>
      <c r="I136" s="3">
        <f t="shared" si="8"/>
        <v>90025.604680580756</v>
      </c>
      <c r="K136" s="3">
        <f t="shared" si="6"/>
        <v>122.39948158606239</v>
      </c>
    </row>
    <row r="137" spans="1:11" x14ac:dyDescent="0.3">
      <c r="A137" s="2">
        <f>'Current Mortgage'!C150</f>
        <v>133</v>
      </c>
      <c r="B137" s="87">
        <f ca="1">'Current Mortgage'!D150</f>
        <v>48092</v>
      </c>
      <c r="C137" s="88">
        <f>'Current Mortgage'!H150</f>
        <v>691.98400887907064</v>
      </c>
      <c r="D137" s="88">
        <f t="shared" si="7"/>
        <v>116853.05317764239</v>
      </c>
      <c r="F137" s="2">
        <f>'New Mortgage'!C150</f>
        <v>133</v>
      </c>
      <c r="G137" s="87">
        <f ca="1">'New Mortgage'!D150</f>
        <v>48092</v>
      </c>
      <c r="H137" s="3">
        <f>'New Mortgage'!H150</f>
        <v>570.98049857361013</v>
      </c>
      <c r="I137" s="3">
        <f t="shared" si="8"/>
        <v>90596.585179154368</v>
      </c>
      <c r="K137" s="3">
        <f t="shared" si="6"/>
        <v>121.00351030546051</v>
      </c>
    </row>
    <row r="138" spans="1:11" x14ac:dyDescent="0.3">
      <c r="A138" s="2">
        <f>'Current Mortgage'!C151</f>
        <v>134</v>
      </c>
      <c r="B138" s="87">
        <f ca="1">'Current Mortgage'!D151</f>
        <v>48122</v>
      </c>
      <c r="C138" s="88">
        <f>'Current Mortgage'!H151</f>
        <v>688.72077712823727</v>
      </c>
      <c r="D138" s="88">
        <f t="shared" si="7"/>
        <v>117541.77395477063</v>
      </c>
      <c r="F138" s="2">
        <f>'New Mortgage'!C151</f>
        <v>134</v>
      </c>
      <c r="G138" s="87">
        <f ca="1">'New Mortgage'!D151</f>
        <v>48122</v>
      </c>
      <c r="H138" s="3">
        <f>'New Mortgage'!H151</f>
        <v>569.11943835695445</v>
      </c>
      <c r="I138" s="3">
        <f t="shared" si="8"/>
        <v>91165.704617511321</v>
      </c>
      <c r="K138" s="3">
        <f t="shared" si="6"/>
        <v>119.60133877128283</v>
      </c>
    </row>
    <row r="139" spans="1:11" x14ac:dyDescent="0.3">
      <c r="A139" s="2">
        <f>'Current Mortgage'!C152</f>
        <v>135</v>
      </c>
      <c r="B139" s="87">
        <f ca="1">'Current Mortgage'!D152</f>
        <v>48153</v>
      </c>
      <c r="C139" s="88">
        <f>'Current Mortgage'!H152</f>
        <v>685.44666793823444</v>
      </c>
      <c r="D139" s="88">
        <f t="shared" si="7"/>
        <v>118227.22062270886</v>
      </c>
      <c r="F139" s="2">
        <f>'New Mortgage'!C152</f>
        <v>135</v>
      </c>
      <c r="G139" s="87">
        <f ca="1">'New Mortgage'!D152</f>
        <v>48153</v>
      </c>
      <c r="H139" s="3">
        <f>'New Mortgage'!H152</f>
        <v>567.25372548975713</v>
      </c>
      <c r="I139" s="3">
        <f t="shared" si="8"/>
        <v>91732.958343001083</v>
      </c>
      <c r="K139" s="3">
        <f t="shared" si="6"/>
        <v>118.19294244847731</v>
      </c>
    </row>
    <row r="140" spans="1:11" x14ac:dyDescent="0.3">
      <c r="A140" s="2">
        <f>'Current Mortgage'!C153</f>
        <v>136</v>
      </c>
      <c r="B140" s="87">
        <f ca="1">'Current Mortgage'!D153</f>
        <v>48183</v>
      </c>
      <c r="C140" s="88">
        <f>'Current Mortgage'!H153</f>
        <v>682.1616450509315</v>
      </c>
      <c r="D140" s="88">
        <f t="shared" si="7"/>
        <v>118909.38226775979</v>
      </c>
      <c r="F140" s="2">
        <f>'New Mortgage'!C153</f>
        <v>136</v>
      </c>
      <c r="G140" s="87">
        <f ca="1">'New Mortgage'!D153</f>
        <v>48183</v>
      </c>
      <c r="H140" s="3">
        <f>'New Mortgage'!H153</f>
        <v>565.38334834039188</v>
      </c>
      <c r="I140" s="3">
        <f t="shared" si="8"/>
        <v>92298.341691341469</v>
      </c>
      <c r="K140" s="3">
        <f t="shared" si="6"/>
        <v>116.77829671053962</v>
      </c>
    </row>
    <row r="141" spans="1:11" x14ac:dyDescent="0.3">
      <c r="A141" s="2">
        <f>'Current Mortgage'!C154</f>
        <v>137</v>
      </c>
      <c r="B141" s="87">
        <f ca="1">'Current Mortgage'!D154</f>
        <v>48214</v>
      </c>
      <c r="C141" s="88">
        <f>'Current Mortgage'!H154</f>
        <v>678.86567208733754</v>
      </c>
      <c r="D141" s="88">
        <f t="shared" si="7"/>
        <v>119588.24793984713</v>
      </c>
      <c r="F141" s="2">
        <f>'New Mortgage'!C154</f>
        <v>137</v>
      </c>
      <c r="G141" s="87">
        <f ca="1">'New Mortgage'!D154</f>
        <v>48214</v>
      </c>
      <c r="H141" s="3">
        <f>'New Mortgage'!H154</f>
        <v>563.5082952481531</v>
      </c>
      <c r="I141" s="3">
        <f t="shared" si="8"/>
        <v>92861.849986589616</v>
      </c>
      <c r="K141" s="3">
        <f t="shared" si="6"/>
        <v>115.35737683918444</v>
      </c>
    </row>
    <row r="142" spans="1:11" x14ac:dyDescent="0.3">
      <c r="A142" s="2">
        <f>'Current Mortgage'!C155</f>
        <v>138</v>
      </c>
      <c r="B142" s="87">
        <f ca="1">'Current Mortgage'!D155</f>
        <v>48245</v>
      </c>
      <c r="C142" s="88">
        <f>'Current Mortgage'!H155</f>
        <v>675.5587125471983</v>
      </c>
      <c r="D142" s="88">
        <f t="shared" si="7"/>
        <v>120263.80665239433</v>
      </c>
      <c r="F142" s="2">
        <f>'New Mortgage'!C155</f>
        <v>138</v>
      </c>
      <c r="G142" s="87">
        <f ca="1">'New Mortgage'!D155</f>
        <v>48245</v>
      </c>
      <c r="H142" s="3">
        <f>'New Mortgage'!H155</f>
        <v>561.62855452318377</v>
      </c>
      <c r="I142" s="3">
        <f t="shared" si="8"/>
        <v>93423.478541112796</v>
      </c>
      <c r="K142" s="3">
        <f t="shared" si="6"/>
        <v>113.93015802401453</v>
      </c>
    </row>
    <row r="143" spans="1:11" x14ac:dyDescent="0.3">
      <c r="A143" s="2">
        <f>'Current Mortgage'!C156</f>
        <v>139</v>
      </c>
      <c r="B143" s="87">
        <f ca="1">'Current Mortgage'!D156</f>
        <v>48274</v>
      </c>
      <c r="C143" s="88">
        <f>'Current Mortgage'!H156</f>
        <v>672.24072980859194</v>
      </c>
      <c r="D143" s="88">
        <f t="shared" si="7"/>
        <v>120936.04738220292</v>
      </c>
      <c r="F143" s="2">
        <f>'New Mortgage'!C156</f>
        <v>139</v>
      </c>
      <c r="G143" s="87">
        <f ca="1">'New Mortgage'!D156</f>
        <v>48274</v>
      </c>
      <c r="H143" s="3">
        <f>'New Mortgage'!H156</f>
        <v>559.74411444640202</v>
      </c>
      <c r="I143" s="3">
        <f t="shared" si="8"/>
        <v>93983.222655559191</v>
      </c>
      <c r="K143" s="3">
        <f t="shared" si="6"/>
        <v>112.49661536218991</v>
      </c>
    </row>
    <row r="144" spans="1:11" x14ac:dyDescent="0.3">
      <c r="A144" s="2">
        <f>'Current Mortgage'!C157</f>
        <v>140</v>
      </c>
      <c r="B144" s="87">
        <f ca="1">'Current Mortgage'!D157</f>
        <v>48305</v>
      </c>
      <c r="C144" s="88">
        <f>'Current Mortgage'!H157</f>
        <v>668.91168712752346</v>
      </c>
      <c r="D144" s="88">
        <f t="shared" si="7"/>
        <v>121604.95906933043</v>
      </c>
      <c r="F144" s="2">
        <f>'New Mortgage'!C157</f>
        <v>140</v>
      </c>
      <c r="G144" s="87">
        <f ca="1">'New Mortgage'!D157</f>
        <v>48305</v>
      </c>
      <c r="H144" s="3">
        <f>'New Mortgage'!H157</f>
        <v>557.85496326942837</v>
      </c>
      <c r="I144" s="3">
        <f t="shared" si="8"/>
        <v>94541.077618828625</v>
      </c>
      <c r="K144" s="3">
        <f t="shared" si="6"/>
        <v>111.0567238580951</v>
      </c>
    </row>
    <row r="145" spans="1:11" x14ac:dyDescent="0.3">
      <c r="A145" s="2">
        <f>'Current Mortgage'!C158</f>
        <v>141</v>
      </c>
      <c r="B145" s="87">
        <f ca="1">'Current Mortgage'!D158</f>
        <v>48335</v>
      </c>
      <c r="C145" s="88">
        <f>'Current Mortgage'!H158</f>
        <v>665.57154763751828</v>
      </c>
      <c r="D145" s="88">
        <f t="shared" si="7"/>
        <v>122270.53061696795</v>
      </c>
      <c r="F145" s="2">
        <f>'New Mortgage'!C158</f>
        <v>141</v>
      </c>
      <c r="G145" s="87">
        <f ca="1">'New Mortgage'!D158</f>
        <v>48335</v>
      </c>
      <c r="H145" s="3">
        <f>'New Mortgage'!H158</f>
        <v>555.96108921451219</v>
      </c>
      <c r="I145" s="3">
        <f t="shared" si="8"/>
        <v>95097.038708043139</v>
      </c>
      <c r="K145" s="3">
        <f t="shared" si="6"/>
        <v>109.61045842300609</v>
      </c>
    </row>
    <row r="146" spans="1:11" x14ac:dyDescent="0.3">
      <c r="A146" s="2">
        <f>'Current Mortgage'!C159</f>
        <v>142</v>
      </c>
      <c r="B146" s="87">
        <f ca="1">'Current Mortgage'!D159</f>
        <v>48366</v>
      </c>
      <c r="C146" s="88">
        <f>'Current Mortgage'!H159</f>
        <v>662.2202743492129</v>
      </c>
      <c r="D146" s="88">
        <f t="shared" si="7"/>
        <v>122932.75089131716</v>
      </c>
      <c r="F146" s="2">
        <f>'New Mortgage'!C159</f>
        <v>142</v>
      </c>
      <c r="G146" s="87">
        <f ca="1">'New Mortgage'!D159</f>
        <v>48366</v>
      </c>
      <c r="H146" s="3">
        <f>'New Mortgage'!H159</f>
        <v>554.06248047445877</v>
      </c>
      <c r="I146" s="3">
        <f t="shared" si="8"/>
        <v>95651.101188517598</v>
      </c>
      <c r="K146" s="3">
        <f t="shared" si="6"/>
        <v>108.15779387475413</v>
      </c>
    </row>
    <row r="147" spans="1:11" x14ac:dyDescent="0.3">
      <c r="A147" s="2">
        <f>'Current Mortgage'!C160</f>
        <v>143</v>
      </c>
      <c r="B147" s="87">
        <f ca="1">'Current Mortgage'!D160</f>
        <v>48396</v>
      </c>
      <c r="C147" s="88">
        <f>'Current Mortgage'!H160</f>
        <v>658.85783014994661</v>
      </c>
      <c r="D147" s="88">
        <f t="shared" si="7"/>
        <v>123591.60872146711</v>
      </c>
      <c r="F147" s="2">
        <f>'New Mortgage'!C160</f>
        <v>143</v>
      </c>
      <c r="G147" s="87">
        <f ca="1">'New Mortgage'!D160</f>
        <v>48396</v>
      </c>
      <c r="H147" s="3">
        <f>'New Mortgage'!H160</f>
        <v>552.15912521255518</v>
      </c>
      <c r="I147" s="3">
        <f t="shared" si="8"/>
        <v>96203.260313730148</v>
      </c>
      <c r="K147" s="3">
        <f t="shared" si="6"/>
        <v>106.69870493739143</v>
      </c>
    </row>
    <row r="148" spans="1:11" x14ac:dyDescent="0.3">
      <c r="A148" s="2">
        <f>'Current Mortgage'!C161</f>
        <v>144</v>
      </c>
      <c r="B148" s="87">
        <f ca="1">'Current Mortgage'!D161</f>
        <v>48427</v>
      </c>
      <c r="C148" s="88">
        <f>'Current Mortgage'!H161</f>
        <v>655.48417780334944</v>
      </c>
      <c r="D148" s="88">
        <f t="shared" si="7"/>
        <v>124247.09289927046</v>
      </c>
      <c r="F148" s="2">
        <f>'New Mortgage'!C161</f>
        <v>144</v>
      </c>
      <c r="G148" s="87">
        <f ca="1">'New Mortgage'!D161</f>
        <v>48427</v>
      </c>
      <c r="H148" s="3">
        <f>'New Mortgage'!H161</f>
        <v>550.25101156249684</v>
      </c>
      <c r="I148" s="3">
        <f t="shared" si="8"/>
        <v>96753.511325292639</v>
      </c>
      <c r="K148" s="3">
        <f t="shared" si="6"/>
        <v>105.2331662408526</v>
      </c>
    </row>
    <row r="149" spans="1:11" x14ac:dyDescent="0.3">
      <c r="A149" s="2">
        <f>'Current Mortgage'!C162</f>
        <v>145</v>
      </c>
      <c r="B149" s="87">
        <f ca="1">'Current Mortgage'!D162</f>
        <v>48458</v>
      </c>
      <c r="C149" s="88">
        <f>'Current Mortgage'!H162</f>
        <v>652.09927994893019</v>
      </c>
      <c r="D149" s="88">
        <f t="shared" si="7"/>
        <v>124899.19217921939</v>
      </c>
      <c r="F149" s="2">
        <f>'New Mortgage'!C162</f>
        <v>145</v>
      </c>
      <c r="G149" s="87">
        <f ca="1">'New Mortgage'!D162</f>
        <v>48458</v>
      </c>
      <c r="H149" s="3">
        <f>'New Mortgage'!H162</f>
        <v>548.33812762831337</v>
      </c>
      <c r="I149" s="3">
        <f t="shared" si="8"/>
        <v>97301.849452920957</v>
      </c>
      <c r="K149" s="3">
        <f t="shared" si="6"/>
        <v>103.76115232061682</v>
      </c>
    </row>
    <row r="150" spans="1:11" x14ac:dyDescent="0.3">
      <c r="A150" s="2">
        <f>'Current Mortgage'!C163</f>
        <v>146</v>
      </c>
      <c r="B150" s="87">
        <f ca="1">'Current Mortgage'!D163</f>
        <v>48488</v>
      </c>
      <c r="C150" s="88">
        <f>'Current Mortgage'!H163</f>
        <v>648.70309910166293</v>
      </c>
      <c r="D150" s="88">
        <f t="shared" si="7"/>
        <v>125547.89527832106</v>
      </c>
      <c r="F150" s="2">
        <f>'New Mortgage'!C163</f>
        <v>146</v>
      </c>
      <c r="G150" s="87">
        <f ca="1">'New Mortgage'!D163</f>
        <v>48488</v>
      </c>
      <c r="H150" s="3">
        <f>'New Mortgage'!H163</f>
        <v>546.42046148429449</v>
      </c>
      <c r="I150" s="3">
        <f t="shared" si="8"/>
        <v>97848.269914405246</v>
      </c>
      <c r="K150" s="3">
        <f t="shared" si="6"/>
        <v>102.28263761736844</v>
      </c>
    </row>
    <row r="151" spans="1:11" x14ac:dyDescent="0.3">
      <c r="A151" s="2">
        <f>'Current Mortgage'!C164</f>
        <v>147</v>
      </c>
      <c r="B151" s="87">
        <f ca="1">'Current Mortgage'!D164</f>
        <v>48519</v>
      </c>
      <c r="C151" s="88">
        <f>'Current Mortgage'!H164</f>
        <v>645.29559765157148</v>
      </c>
      <c r="D151" s="88">
        <f t="shared" si="7"/>
        <v>126193.19087597262</v>
      </c>
      <c r="F151" s="2">
        <f>'New Mortgage'!C164</f>
        <v>147</v>
      </c>
      <c r="G151" s="87">
        <f ca="1">'New Mortgage'!D164</f>
        <v>48519</v>
      </c>
      <c r="H151" s="3">
        <f>'New Mortgage'!H164</f>
        <v>544.49800117491554</v>
      </c>
      <c r="I151" s="3">
        <f t="shared" si="8"/>
        <v>98392.76791558016</v>
      </c>
      <c r="K151" s="3">
        <f t="shared" si="6"/>
        <v>100.79759647665594</v>
      </c>
    </row>
    <row r="152" spans="1:11" x14ac:dyDescent="0.3">
      <c r="A152" s="2">
        <f>'Current Mortgage'!C165</f>
        <v>148</v>
      </c>
      <c r="B152" s="87">
        <f ca="1">'Current Mortgage'!D165</f>
        <v>48549</v>
      </c>
      <c r="C152" s="88">
        <f>'Current Mortgage'!H165</f>
        <v>641.876737863313</v>
      </c>
      <c r="D152" s="88">
        <f t="shared" si="7"/>
        <v>126835.06761383594</v>
      </c>
      <c r="F152" s="2">
        <f>'New Mortgage'!C165</f>
        <v>148</v>
      </c>
      <c r="G152" s="87">
        <f ca="1">'New Mortgage'!D165</f>
        <v>48549</v>
      </c>
      <c r="H152" s="3">
        <f>'New Mortgage'!H165</f>
        <v>542.57073471476303</v>
      </c>
      <c r="I152" s="3">
        <f t="shared" si="8"/>
        <v>98935.338650294929</v>
      </c>
      <c r="K152" s="3">
        <f t="shared" si="6"/>
        <v>99.306003148549962</v>
      </c>
    </row>
    <row r="153" spans="1:11" x14ac:dyDescent="0.3">
      <c r="A153" s="2">
        <f>'Current Mortgage'!C166</f>
        <v>149</v>
      </c>
      <c r="B153" s="87">
        <f ca="1">'Current Mortgage'!D166</f>
        <v>48580</v>
      </c>
      <c r="C153" s="88">
        <f>'Current Mortgage'!H166</f>
        <v>638.44648187576036</v>
      </c>
      <c r="D153" s="88">
        <f t="shared" si="7"/>
        <v>127473.5140957117</v>
      </c>
      <c r="F153" s="2">
        <f>'New Mortgage'!C166</f>
        <v>149</v>
      </c>
      <c r="G153" s="87">
        <f ca="1">'New Mortgage'!D166</f>
        <v>48580</v>
      </c>
      <c r="H153" s="3">
        <f>'New Mortgage'!H166</f>
        <v>540.63865008846017</v>
      </c>
      <c r="I153" s="3">
        <f t="shared" si="8"/>
        <v>99475.977300383383</v>
      </c>
      <c r="K153" s="3">
        <f t="shared" si="6"/>
        <v>97.807831787300188</v>
      </c>
    </row>
    <row r="154" spans="1:11" x14ac:dyDescent="0.3">
      <c r="A154" s="2">
        <f>'Current Mortgage'!C167</f>
        <v>150</v>
      </c>
      <c r="B154" s="87">
        <f ca="1">'Current Mortgage'!D167</f>
        <v>48611</v>
      </c>
      <c r="C154" s="88">
        <f>'Current Mortgage'!H167</f>
        <v>635.00479170158258</v>
      </c>
      <c r="D154" s="88">
        <f t="shared" si="7"/>
        <v>128108.51888741327</v>
      </c>
      <c r="F154" s="2">
        <f>'New Mortgage'!C167</f>
        <v>150</v>
      </c>
      <c r="G154" s="87">
        <f ca="1">'New Mortgage'!D167</f>
        <v>48611</v>
      </c>
      <c r="H154" s="3">
        <f>'New Mortgage'!H167</f>
        <v>538.7017352505917</v>
      </c>
      <c r="I154" s="3">
        <f t="shared" si="8"/>
        <v>100014.67903563398</v>
      </c>
      <c r="K154" s="3">
        <f t="shared" si="6"/>
        <v>96.30305645099088</v>
      </c>
    </row>
    <row r="155" spans="1:11" x14ac:dyDescent="0.3">
      <c r="A155" s="2">
        <f>'Current Mortgage'!C168</f>
        <v>151</v>
      </c>
      <c r="B155" s="87">
        <f ca="1">'Current Mortgage'!D168</f>
        <v>48639</v>
      </c>
      <c r="C155" s="88">
        <f>'Current Mortgage'!H168</f>
        <v>631.55162922682416</v>
      </c>
      <c r="D155" s="88">
        <f t="shared" si="7"/>
        <v>128740.0705166401</v>
      </c>
      <c r="F155" s="2">
        <f>'New Mortgage'!C168</f>
        <v>151</v>
      </c>
      <c r="G155" s="87">
        <f ca="1">'New Mortgage'!D168</f>
        <v>48639</v>
      </c>
      <c r="H155" s="3">
        <f>'New Mortgage'!H168</f>
        <v>536.75997812562844</v>
      </c>
      <c r="I155" s="3">
        <f t="shared" si="8"/>
        <v>100551.43901375961</v>
      </c>
      <c r="K155" s="3">
        <f t="shared" si="6"/>
        <v>94.791651101195725</v>
      </c>
    </row>
    <row r="156" spans="1:11" x14ac:dyDescent="0.3">
      <c r="A156" s="2">
        <f>'Current Mortgage'!C169</f>
        <v>152</v>
      </c>
      <c r="B156" s="87">
        <f ca="1">'Current Mortgage'!D169</f>
        <v>48670</v>
      </c>
      <c r="C156" s="88">
        <f>'Current Mortgage'!H169</f>
        <v>628.08695621048332</v>
      </c>
      <c r="D156" s="88">
        <f t="shared" si="7"/>
        <v>129368.15747285058</v>
      </c>
      <c r="F156" s="2">
        <f>'New Mortgage'!C169</f>
        <v>152</v>
      </c>
      <c r="G156" s="87">
        <f ca="1">'New Mortgage'!D169</f>
        <v>48670</v>
      </c>
      <c r="H156" s="3">
        <f>'New Mortgage'!H169</f>
        <v>534.81336660785269</v>
      </c>
      <c r="I156" s="3">
        <f t="shared" si="8"/>
        <v>101086.25238036746</v>
      </c>
      <c r="K156" s="3">
        <f t="shared" si="6"/>
        <v>93.273589602630636</v>
      </c>
    </row>
    <row r="157" spans="1:11" x14ac:dyDescent="0.3">
      <c r="A157" s="2">
        <f>'Current Mortgage'!C170</f>
        <v>153</v>
      </c>
      <c r="B157" s="87">
        <f ca="1">'Current Mortgage'!D170</f>
        <v>48700</v>
      </c>
      <c r="C157" s="88">
        <f>'Current Mortgage'!H170</f>
        <v>624.61073428408793</v>
      </c>
      <c r="D157" s="88">
        <f t="shared" si="7"/>
        <v>129992.76820713466</v>
      </c>
      <c r="F157" s="2">
        <f>'New Mortgage'!C170</f>
        <v>153</v>
      </c>
      <c r="G157" s="87">
        <f ca="1">'New Mortgage'!D170</f>
        <v>48700</v>
      </c>
      <c r="H157" s="3">
        <f>'New Mortgage'!H170</f>
        <v>532.86188856128274</v>
      </c>
      <c r="I157" s="3">
        <f t="shared" si="8"/>
        <v>101619.11426892874</v>
      </c>
      <c r="K157" s="3">
        <f t="shared" si="6"/>
        <v>91.748845722805186</v>
      </c>
    </row>
    <row r="158" spans="1:11" x14ac:dyDescent="0.3">
      <c r="A158" s="2">
        <f>'Current Mortgage'!C171</f>
        <v>154</v>
      </c>
      <c r="B158" s="87">
        <f ca="1">'Current Mortgage'!D171</f>
        <v>48731</v>
      </c>
      <c r="C158" s="88">
        <f>'Current Mortgage'!H171</f>
        <v>621.12292495127122</v>
      </c>
      <c r="D158" s="88">
        <f t="shared" si="7"/>
        <v>130613.89113208593</v>
      </c>
      <c r="F158" s="2">
        <f>'New Mortgage'!C171</f>
        <v>154</v>
      </c>
      <c r="G158" s="87">
        <f ca="1">'New Mortgage'!D171</f>
        <v>48731</v>
      </c>
      <c r="H158" s="3">
        <f>'New Mortgage'!H171</f>
        <v>530.90553181959615</v>
      </c>
      <c r="I158" s="3">
        <f t="shared" si="8"/>
        <v>102150.01980074833</v>
      </c>
      <c r="K158" s="3">
        <f t="shared" si="6"/>
        <v>90.217393131675067</v>
      </c>
    </row>
    <row r="159" spans="1:11" x14ac:dyDescent="0.3">
      <c r="A159" s="2">
        <f>'Current Mortgage'!C172</f>
        <v>155</v>
      </c>
      <c r="B159" s="87">
        <f ca="1">'Current Mortgage'!D172</f>
        <v>48761</v>
      </c>
      <c r="C159" s="88">
        <f>'Current Mortgage'!H172</f>
        <v>617.62348958734503</v>
      </c>
      <c r="D159" s="88">
        <f t="shared" si="7"/>
        <v>131231.51462167327</v>
      </c>
      <c r="F159" s="2">
        <f>'New Mortgage'!C172</f>
        <v>155</v>
      </c>
      <c r="G159" s="87">
        <f ca="1">'New Mortgage'!D172</f>
        <v>48761</v>
      </c>
      <c r="H159" s="3">
        <f>'New Mortgage'!H172</f>
        <v>528.94428418605548</v>
      </c>
      <c r="I159" s="3">
        <f t="shared" si="8"/>
        <v>102678.96408493439</v>
      </c>
      <c r="K159" s="3">
        <f t="shared" si="6"/>
        <v>88.679205401289551</v>
      </c>
    </row>
    <row r="160" spans="1:11" x14ac:dyDescent="0.3">
      <c r="A160" s="2">
        <f>'Current Mortgage'!C173</f>
        <v>156</v>
      </c>
      <c r="B160" s="87">
        <f ca="1">'Current Mortgage'!D173</f>
        <v>48792</v>
      </c>
      <c r="C160" s="88">
        <f>'Current Mortgage'!H173</f>
        <v>614.11238943887247</v>
      </c>
      <c r="D160" s="88">
        <f t="shared" si="7"/>
        <v>131845.62701111214</v>
      </c>
      <c r="F160" s="2">
        <f>'New Mortgage'!C173</f>
        <v>156</v>
      </c>
      <c r="G160" s="87">
        <f ca="1">'New Mortgage'!D173</f>
        <v>48792</v>
      </c>
      <c r="H160" s="3">
        <f>'New Mortgage'!H173</f>
        <v>526.97813343343091</v>
      </c>
      <c r="I160" s="3">
        <f t="shared" si="8"/>
        <v>103205.94221836781</v>
      </c>
      <c r="K160" s="3">
        <f t="shared" si="6"/>
        <v>87.134256005441557</v>
      </c>
    </row>
    <row r="161" spans="1:11" x14ac:dyDescent="0.3">
      <c r="A161" s="2">
        <f>'Current Mortgage'!C174</f>
        <v>157</v>
      </c>
      <c r="B161" s="87">
        <f ca="1">'Current Mortgage'!D174</f>
        <v>48823</v>
      </c>
      <c r="C161" s="88">
        <f>'Current Mortgage'!H174</f>
        <v>610.58958562323835</v>
      </c>
      <c r="D161" s="88">
        <f t="shared" si="7"/>
        <v>132456.21659673538</v>
      </c>
      <c r="F161" s="2">
        <f>'New Mortgage'!C174</f>
        <v>157</v>
      </c>
      <c r="G161" s="87">
        <f ca="1">'New Mortgage'!D174</f>
        <v>48823</v>
      </c>
      <c r="H161" s="3">
        <f>'New Mortgage'!H174</f>
        <v>525.00706730392471</v>
      </c>
      <c r="I161" s="3">
        <f t="shared" si="8"/>
        <v>103730.94928567174</v>
      </c>
      <c r="K161" s="3">
        <f t="shared" si="6"/>
        <v>85.582518319313635</v>
      </c>
    </row>
    <row r="162" spans="1:11" x14ac:dyDescent="0.3">
      <c r="A162" s="2">
        <f>'Current Mortgage'!C175</f>
        <v>158</v>
      </c>
      <c r="B162" s="87">
        <f ca="1">'Current Mortgage'!D175</f>
        <v>48853</v>
      </c>
      <c r="C162" s="88">
        <f>'Current Mortgage'!H175</f>
        <v>607.05503912821882</v>
      </c>
      <c r="D162" s="88">
        <f t="shared" si="7"/>
        <v>133063.27163586361</v>
      </c>
      <c r="F162" s="2">
        <f>'New Mortgage'!C175</f>
        <v>158</v>
      </c>
      <c r="G162" s="87">
        <f ca="1">'New Mortgage'!D175</f>
        <v>48853</v>
      </c>
      <c r="H162" s="3">
        <f>'New Mortgage'!H175</f>
        <v>523.03107350909477</v>
      </c>
      <c r="I162" s="3">
        <f t="shared" si="8"/>
        <v>104253.98035918083</v>
      </c>
      <c r="K162" s="3">
        <f t="shared" si="6"/>
        <v>84.023965619124056</v>
      </c>
    </row>
    <row r="163" spans="1:11" x14ac:dyDescent="0.3">
      <c r="A163" s="2">
        <f>'Current Mortgage'!C176</f>
        <v>159</v>
      </c>
      <c r="B163" s="87">
        <f ca="1">'Current Mortgage'!D176</f>
        <v>48884</v>
      </c>
      <c r="C163" s="88">
        <f>'Current Mortgage'!H176</f>
        <v>603.50871081154912</v>
      </c>
      <c r="D163" s="88">
        <f t="shared" si="7"/>
        <v>133666.78034667516</v>
      </c>
      <c r="F163" s="2">
        <f>'New Mortgage'!C176</f>
        <v>159</v>
      </c>
      <c r="G163" s="87">
        <f ca="1">'New Mortgage'!D176</f>
        <v>48884</v>
      </c>
      <c r="H163" s="3">
        <f>'New Mortgage'!H176</f>
        <v>521.05013972977781</v>
      </c>
      <c r="I163" s="3">
        <f t="shared" si="8"/>
        <v>104775.03049891061</v>
      </c>
      <c r="K163" s="3">
        <f t="shared" si="6"/>
        <v>82.458571081771311</v>
      </c>
    </row>
    <row r="164" spans="1:11" x14ac:dyDescent="0.3">
      <c r="A164" s="2">
        <f>'Current Mortgage'!C177</f>
        <v>160</v>
      </c>
      <c r="B164" s="87">
        <f ca="1">'Current Mortgage'!D177</f>
        <v>48914</v>
      </c>
      <c r="C164" s="88">
        <f>'Current Mortgage'!H177</f>
        <v>599.95056140049064</v>
      </c>
      <c r="D164" s="88">
        <f t="shared" si="7"/>
        <v>134266.73090807567</v>
      </c>
      <c r="F164" s="2">
        <f>'New Mortgage'!C177</f>
        <v>160</v>
      </c>
      <c r="G164" s="87">
        <f ca="1">'New Mortgage'!D177</f>
        <v>48914</v>
      </c>
      <c r="H164" s="3">
        <f>'New Mortgage'!H177</f>
        <v>519.06425361601248</v>
      </c>
      <c r="I164" s="3">
        <f t="shared" si="8"/>
        <v>105294.09475252662</v>
      </c>
      <c r="K164" s="3">
        <f t="shared" si="6"/>
        <v>80.886307784478163</v>
      </c>
    </row>
    <row r="165" spans="1:11" x14ac:dyDescent="0.3">
      <c r="A165" s="2">
        <f>'Current Mortgage'!C178</f>
        <v>161</v>
      </c>
      <c r="B165" s="87">
        <f ca="1">'Current Mortgage'!D178</f>
        <v>48945</v>
      </c>
      <c r="C165" s="88">
        <f>'Current Mortgage'!H178</f>
        <v>596.38055149139518</v>
      </c>
      <c r="D165" s="88">
        <f t="shared" si="7"/>
        <v>134863.11145956707</v>
      </c>
      <c r="F165" s="2">
        <f>'New Mortgage'!C178</f>
        <v>161</v>
      </c>
      <c r="G165" s="87">
        <f ca="1">'New Mortgage'!D178</f>
        <v>48945</v>
      </c>
      <c r="H165" s="3">
        <f>'New Mortgage'!H178</f>
        <v>517.07340278696279</v>
      </c>
      <c r="I165" s="3">
        <f t="shared" si="8"/>
        <v>105811.16815531359</v>
      </c>
      <c r="K165" s="3">
        <f t="shared" si="6"/>
        <v>79.307148704432393</v>
      </c>
    </row>
    <row r="166" spans="1:11" x14ac:dyDescent="0.3">
      <c r="A166" s="2">
        <f>'Current Mortgage'!C179</f>
        <v>162</v>
      </c>
      <c r="B166" s="87">
        <f ca="1">'Current Mortgage'!D179</f>
        <v>48976</v>
      </c>
      <c r="C166" s="88">
        <f>'Current Mortgage'!H179</f>
        <v>592.79864154926952</v>
      </c>
      <c r="D166" s="88">
        <f t="shared" si="7"/>
        <v>135455.91010111634</v>
      </c>
      <c r="F166" s="2">
        <f>'New Mortgage'!C179</f>
        <v>162</v>
      </c>
      <c r="G166" s="87">
        <f ca="1">'New Mortgage'!D179</f>
        <v>48976</v>
      </c>
      <c r="H166" s="3">
        <f>'New Mortgage'!H179</f>
        <v>515.07757483084049</v>
      </c>
      <c r="I166" s="3">
        <f t="shared" si="8"/>
        <v>106326.24573014442</v>
      </c>
      <c r="K166" s="3">
        <f t="shared" si="6"/>
        <v>77.721066718429029</v>
      </c>
    </row>
    <row r="167" spans="1:11" x14ac:dyDescent="0.3">
      <c r="A167" s="2">
        <f>'Current Mortgage'!C180</f>
        <v>163</v>
      </c>
      <c r="B167" s="87">
        <f ca="1">'Current Mortgage'!D180</f>
        <v>49004</v>
      </c>
      <c r="C167" s="88">
        <f>'Current Mortgage'!H180</f>
        <v>589.20479190733681</v>
      </c>
      <c r="D167" s="88">
        <f t="shared" si="7"/>
        <v>136045.11489302368</v>
      </c>
      <c r="F167" s="2">
        <f>'New Mortgage'!C180</f>
        <v>163</v>
      </c>
      <c r="G167" s="87">
        <f ca="1">'New Mortgage'!D180</f>
        <v>49004</v>
      </c>
      <c r="H167" s="3">
        <f>'New Mortgage'!H180</f>
        <v>513.07675730482788</v>
      </c>
      <c r="I167" s="3">
        <f t="shared" si="8"/>
        <v>106839.32248744924</v>
      </c>
      <c r="K167" s="3">
        <f t="shared" si="6"/>
        <v>76.128034602508933</v>
      </c>
    </row>
    <row r="168" spans="1:11" x14ac:dyDescent="0.3">
      <c r="A168" s="2">
        <f>'Current Mortgage'!C181</f>
        <v>164</v>
      </c>
      <c r="B168" s="87">
        <f ca="1">'Current Mortgage'!D181</f>
        <v>49035</v>
      </c>
      <c r="C168" s="88">
        <f>'Current Mortgage'!H181</f>
        <v>585.59896276659754</v>
      </c>
      <c r="D168" s="88">
        <f t="shared" si="7"/>
        <v>136630.71385579027</v>
      </c>
      <c r="F168" s="2">
        <f>'New Mortgage'!C181</f>
        <v>164</v>
      </c>
      <c r="G168" s="87">
        <f ca="1">'New Mortgage'!D181</f>
        <v>49035</v>
      </c>
      <c r="H168" s="3">
        <f>'New Mortgage'!H181</f>
        <v>511.07093773500026</v>
      </c>
      <c r="I168" s="3">
        <f t="shared" si="8"/>
        <v>107350.39342518424</v>
      </c>
      <c r="K168" s="3">
        <f t="shared" si="6"/>
        <v>74.528025031597281</v>
      </c>
    </row>
    <row r="169" spans="1:11" x14ac:dyDescent="0.3">
      <c r="A169" s="2">
        <f>'Current Mortgage'!C182</f>
        <v>165</v>
      </c>
      <c r="B169" s="87">
        <f ca="1">'Current Mortgage'!D182</f>
        <v>49065</v>
      </c>
      <c r="C169" s="88">
        <f>'Current Mortgage'!H182</f>
        <v>581.98111419538918</v>
      </c>
      <c r="D169" s="88">
        <f t="shared" si="7"/>
        <v>137212.69496998566</v>
      </c>
      <c r="F169" s="2">
        <f>'New Mortgage'!C182</f>
        <v>165</v>
      </c>
      <c r="G169" s="87">
        <f ca="1">'New Mortgage'!D182</f>
        <v>49065</v>
      </c>
      <c r="H169" s="3">
        <f>'New Mortgage'!H182</f>
        <v>509.060103616248</v>
      </c>
      <c r="I169" s="3">
        <f t="shared" si="8"/>
        <v>107859.4535288005</v>
      </c>
      <c r="K169" s="3">
        <f t="shared" si="6"/>
        <v>72.921010579141182</v>
      </c>
    </row>
    <row r="170" spans="1:11" x14ac:dyDescent="0.3">
      <c r="A170" s="2">
        <f>'Current Mortgage'!C183</f>
        <v>166</v>
      </c>
      <c r="B170" s="87">
        <f ca="1">'Current Mortgage'!D183</f>
        <v>49096</v>
      </c>
      <c r="C170" s="88">
        <f>'Current Mortgage'!H183</f>
        <v>578.35120612894343</v>
      </c>
      <c r="D170" s="88">
        <f t="shared" si="7"/>
        <v>137791.04617611461</v>
      </c>
      <c r="F170" s="2">
        <f>'New Mortgage'!C183</f>
        <v>166</v>
      </c>
      <c r="G170" s="87">
        <f ca="1">'New Mortgage'!D183</f>
        <v>49096</v>
      </c>
      <c r="H170" s="3">
        <f>'New Mortgage'!H183</f>
        <v>507.04424241219897</v>
      </c>
      <c r="I170" s="3">
        <f t="shared" si="8"/>
        <v>108366.4977712127</v>
      </c>
      <c r="K170" s="3">
        <f t="shared" si="6"/>
        <v>71.306963716744463</v>
      </c>
    </row>
    <row r="171" spans="1:11" x14ac:dyDescent="0.3">
      <c r="A171" s="2">
        <f>'Current Mortgage'!C184</f>
        <v>167</v>
      </c>
      <c r="B171" s="87">
        <f ca="1">'Current Mortgage'!D184</f>
        <v>49126</v>
      </c>
      <c r="C171" s="88">
        <f>'Current Mortgage'!H184</f>
        <v>574.70919836894291</v>
      </c>
      <c r="D171" s="88">
        <f t="shared" si="7"/>
        <v>138365.75537448356</v>
      </c>
      <c r="F171" s="2">
        <f>'New Mortgage'!C184</f>
        <v>167</v>
      </c>
      <c r="G171" s="87">
        <f ca="1">'New Mortgage'!D184</f>
        <v>49126</v>
      </c>
      <c r="H171" s="3">
        <f>'New Mortgage'!H184</f>
        <v>505.02334155513972</v>
      </c>
      <c r="I171" s="3">
        <f t="shared" si="8"/>
        <v>108871.52111276783</v>
      </c>
      <c r="K171" s="3">
        <f t="shared" si="6"/>
        <v>69.685856813803184</v>
      </c>
    </row>
    <row r="172" spans="1:11" x14ac:dyDescent="0.3">
      <c r="A172" s="2">
        <f>'Current Mortgage'!C185</f>
        <v>168</v>
      </c>
      <c r="B172" s="87">
        <f ca="1">'Current Mortgage'!D185</f>
        <v>49157</v>
      </c>
      <c r="C172" s="88">
        <f>'Current Mortgage'!H185</f>
        <v>571.05505058307574</v>
      </c>
      <c r="D172" s="88">
        <f t="shared" si="7"/>
        <v>138936.81042506662</v>
      </c>
      <c r="F172" s="2">
        <f>'New Mortgage'!C185</f>
        <v>168</v>
      </c>
      <c r="G172" s="87">
        <f ca="1">'New Mortgage'!D185</f>
        <v>49157</v>
      </c>
      <c r="H172" s="3">
        <f>'New Mortgage'!H185</f>
        <v>502.99738844593782</v>
      </c>
      <c r="I172" s="3">
        <f t="shared" si="8"/>
        <v>109374.51850121377</v>
      </c>
      <c r="K172" s="3">
        <f t="shared" si="6"/>
        <v>68.057662137137925</v>
      </c>
    </row>
    <row r="173" spans="1:11" x14ac:dyDescent="0.3">
      <c r="A173" s="2">
        <f>'Current Mortgage'!C186</f>
        <v>169</v>
      </c>
      <c r="B173" s="87">
        <f ca="1">'Current Mortgage'!D186</f>
        <v>49188</v>
      </c>
      <c r="C173" s="88">
        <f>'Current Mortgage'!H186</f>
        <v>567.3887223045889</v>
      </c>
      <c r="D173" s="88">
        <f t="shared" si="7"/>
        <v>139504.1991473712</v>
      </c>
      <c r="F173" s="2">
        <f>'New Mortgage'!C186</f>
        <v>169</v>
      </c>
      <c r="G173" s="87">
        <f ca="1">'New Mortgage'!D186</f>
        <v>49188</v>
      </c>
      <c r="H173" s="3">
        <f>'New Mortgage'!H186</f>
        <v>500.96637045396295</v>
      </c>
      <c r="I173" s="3">
        <f t="shared" si="8"/>
        <v>109875.48487166772</v>
      </c>
      <c r="K173" s="3">
        <f t="shared" si="6"/>
        <v>66.422351850625944</v>
      </c>
    </row>
    <row r="174" spans="1:11" x14ac:dyDescent="0.3">
      <c r="A174" s="2">
        <f>'Current Mortgage'!C187</f>
        <v>170</v>
      </c>
      <c r="B174" s="87">
        <f ca="1">'Current Mortgage'!D187</f>
        <v>49218</v>
      </c>
      <c r="C174" s="88">
        <f>'Current Mortgage'!H187</f>
        <v>563.71017293184048</v>
      </c>
      <c r="D174" s="88">
        <f t="shared" si="7"/>
        <v>140067.90932030304</v>
      </c>
      <c r="F174" s="2">
        <f>'New Mortgage'!C187</f>
        <v>170</v>
      </c>
      <c r="G174" s="87">
        <f ca="1">'New Mortgage'!D187</f>
        <v>49218</v>
      </c>
      <c r="H174" s="3">
        <f>'New Mortgage'!H187</f>
        <v>498.93027491700815</v>
      </c>
      <c r="I174" s="3">
        <f t="shared" si="8"/>
        <v>110374.41514658472</v>
      </c>
      <c r="K174" s="3">
        <f t="shared" si="6"/>
        <v>64.779898014832327</v>
      </c>
    </row>
    <row r="175" spans="1:11" x14ac:dyDescent="0.3">
      <c r="A175" s="2">
        <f>'Current Mortgage'!C188</f>
        <v>171</v>
      </c>
      <c r="B175" s="87">
        <f ca="1">'Current Mortgage'!D188</f>
        <v>49249</v>
      </c>
      <c r="C175" s="88">
        <f>'Current Mortgage'!H188</f>
        <v>560.01936172784963</v>
      </c>
      <c r="D175" s="88">
        <f t="shared" si="7"/>
        <v>140627.92868203088</v>
      </c>
      <c r="F175" s="2">
        <f>'New Mortgage'!C188</f>
        <v>171</v>
      </c>
      <c r="G175" s="87">
        <f ca="1">'New Mortgage'!D188</f>
        <v>49249</v>
      </c>
      <c r="H175" s="3">
        <f>'New Mortgage'!H188</f>
        <v>496.88908914121095</v>
      </c>
      <c r="I175" s="3">
        <f t="shared" si="8"/>
        <v>110871.30423572594</v>
      </c>
      <c r="K175" s="3">
        <f t="shared" si="6"/>
        <v>63.130272586638682</v>
      </c>
    </row>
    <row r="176" spans="1:11" x14ac:dyDescent="0.3">
      <c r="A176" s="2">
        <f>'Current Mortgage'!C189</f>
        <v>172</v>
      </c>
      <c r="B176" s="87">
        <f ca="1">'Current Mortgage'!D189</f>
        <v>49279</v>
      </c>
      <c r="C176" s="88">
        <f>'Current Mortgage'!H189</f>
        <v>556.31624781984544</v>
      </c>
      <c r="D176" s="88">
        <f t="shared" si="7"/>
        <v>141184.24492985071</v>
      </c>
      <c r="F176" s="2">
        <f>'New Mortgage'!C189</f>
        <v>172</v>
      </c>
      <c r="G176" s="87">
        <f ca="1">'New Mortgage'!D189</f>
        <v>49279</v>
      </c>
      <c r="H176" s="3">
        <f>'New Mortgage'!H189</f>
        <v>494.84280040097423</v>
      </c>
      <c r="I176" s="3">
        <f t="shared" si="8"/>
        <v>111366.14703612692</v>
      </c>
      <c r="K176" s="3">
        <f t="shared" si="6"/>
        <v>61.473447418871217</v>
      </c>
    </row>
    <row r="177" spans="1:11" x14ac:dyDescent="0.3">
      <c r="A177" s="2">
        <f>'Current Mortgage'!C190</f>
        <v>173</v>
      </c>
      <c r="B177" s="87">
        <f ca="1">'Current Mortgage'!D190</f>
        <v>49310</v>
      </c>
      <c r="C177" s="88">
        <f>'Current Mortgage'!H190</f>
        <v>552.60079019881448</v>
      </c>
      <c r="D177" s="88">
        <f t="shared" si="7"/>
        <v>141736.84572004952</v>
      </c>
      <c r="F177" s="2">
        <f>'New Mortgage'!C190</f>
        <v>173</v>
      </c>
      <c r="G177" s="87">
        <f ca="1">'New Mortgage'!D190</f>
        <v>49310</v>
      </c>
      <c r="H177" s="3">
        <f>'New Mortgage'!H190</f>
        <v>492.79139593888692</v>
      </c>
      <c r="I177" s="3">
        <f t="shared" si="8"/>
        <v>111858.9384320658</v>
      </c>
      <c r="K177" s="3">
        <f t="shared" si="6"/>
        <v>59.809394259927558</v>
      </c>
    </row>
    <row r="178" spans="1:11" x14ac:dyDescent="0.3">
      <c r="A178" s="2">
        <f>'Current Mortgage'!C191</f>
        <v>174</v>
      </c>
      <c r="B178" s="87">
        <f ca="1">'Current Mortgage'!D191</f>
        <v>49341</v>
      </c>
      <c r="C178" s="88">
        <f>'Current Mortgage'!H191</f>
        <v>548.87294771904681</v>
      </c>
      <c r="D178" s="88">
        <f t="shared" si="7"/>
        <v>142285.71866776855</v>
      </c>
      <c r="F178" s="2">
        <f>'New Mortgage'!C191</f>
        <v>174</v>
      </c>
      <c r="G178" s="87">
        <f ca="1">'New Mortgage'!D191</f>
        <v>49341</v>
      </c>
      <c r="H178" s="3">
        <f>'New Mortgage'!H191</f>
        <v>490.73486296564442</v>
      </c>
      <c r="I178" s="3">
        <f t="shared" si="8"/>
        <v>112349.67329503145</v>
      </c>
      <c r="K178" s="3">
        <f t="shared" si="6"/>
        <v>58.138084753402381</v>
      </c>
    </row>
    <row r="179" spans="1:11" x14ac:dyDescent="0.3">
      <c r="A179" s="2">
        <f>'Current Mortgage'!C192</f>
        <v>175</v>
      </c>
      <c r="B179" s="87">
        <f ca="1">'Current Mortgage'!D192</f>
        <v>49369</v>
      </c>
      <c r="C179" s="88">
        <f>'Current Mortgage'!H192</f>
        <v>545.1326790976799</v>
      </c>
      <c r="D179" s="88">
        <f t="shared" si="7"/>
        <v>142830.85134686623</v>
      </c>
      <c r="F179" s="2">
        <f>'New Mortgage'!C192</f>
        <v>175</v>
      </c>
      <c r="G179" s="87">
        <f ca="1">'New Mortgage'!D192</f>
        <v>49369</v>
      </c>
      <c r="H179" s="3">
        <f>'New Mortgage'!H192</f>
        <v>488.67318865996879</v>
      </c>
      <c r="I179" s="3">
        <f t="shared" si="8"/>
        <v>112838.34648369142</v>
      </c>
      <c r="K179" s="3">
        <f t="shared" si="6"/>
        <v>56.459490437711111</v>
      </c>
    </row>
    <row r="180" spans="1:11" x14ac:dyDescent="0.3">
      <c r="A180" s="2">
        <f>'Current Mortgage'!C193</f>
        <v>176</v>
      </c>
      <c r="B180" s="87">
        <f ca="1">'Current Mortgage'!D193</f>
        <v>49400</v>
      </c>
      <c r="C180" s="88">
        <f>'Current Mortgage'!H193</f>
        <v>541.37994291424184</v>
      </c>
      <c r="D180" s="88">
        <f t="shared" si="7"/>
        <v>143372.23128978047</v>
      </c>
      <c r="F180" s="2">
        <f>'New Mortgage'!C193</f>
        <v>176</v>
      </c>
      <c r="G180" s="87">
        <f ca="1">'New Mortgage'!D193</f>
        <v>49400</v>
      </c>
      <c r="H180" s="3">
        <f>'New Mortgage'!H193</f>
        <v>486.60636016852902</v>
      </c>
      <c r="I180" s="3">
        <f t="shared" si="8"/>
        <v>113324.95284385995</v>
      </c>
      <c r="K180" s="3">
        <f t="shared" si="6"/>
        <v>54.773582745712815</v>
      </c>
    </row>
    <row r="181" spans="1:11" x14ac:dyDescent="0.3">
      <c r="A181" s="2">
        <f>'Current Mortgage'!C194</f>
        <v>177</v>
      </c>
      <c r="B181" s="87">
        <f ca="1">'Current Mortgage'!D194</f>
        <v>49430</v>
      </c>
      <c r="C181" s="88">
        <f>'Current Mortgage'!H194</f>
        <v>537.61469761019225</v>
      </c>
      <c r="D181" s="88">
        <f t="shared" si="7"/>
        <v>143909.84598739067</v>
      </c>
      <c r="F181" s="2">
        <f>'New Mortgage'!C194</f>
        <v>177</v>
      </c>
      <c r="G181" s="87">
        <f ca="1">'New Mortgage'!D194</f>
        <v>49430</v>
      </c>
      <c r="H181" s="3">
        <f>'New Mortgage'!H194</f>
        <v>484.53436460586062</v>
      </c>
      <c r="I181" s="3">
        <f t="shared" si="8"/>
        <v>113809.48720846581</v>
      </c>
      <c r="K181" s="3">
        <f t="shared" si="6"/>
        <v>53.080333004331635</v>
      </c>
    </row>
    <row r="182" spans="1:11" x14ac:dyDescent="0.3">
      <c r="A182" s="2">
        <f>'Current Mortgage'!C195</f>
        <v>178</v>
      </c>
      <c r="B182" s="87">
        <f ca="1">'Current Mortgage'!D195</f>
        <v>49461</v>
      </c>
      <c r="C182" s="88">
        <f>'Current Mortgage'!H195</f>
        <v>533.83690148846256</v>
      </c>
      <c r="D182" s="88">
        <f t="shared" si="7"/>
        <v>144443.68288887912</v>
      </c>
      <c r="F182" s="2">
        <f>'New Mortgage'!C195</f>
        <v>178</v>
      </c>
      <c r="G182" s="87">
        <f ca="1">'New Mortgage'!D195</f>
        <v>49461</v>
      </c>
      <c r="H182" s="3">
        <f>'New Mortgage'!H195</f>
        <v>482.45718905428555</v>
      </c>
      <c r="I182" s="3">
        <f t="shared" si="8"/>
        <v>114291.9443975201</v>
      </c>
      <c r="K182" s="3">
        <f t="shared" si="6"/>
        <v>51.379712434177009</v>
      </c>
    </row>
    <row r="183" spans="1:11" x14ac:dyDescent="0.3">
      <c r="A183" s="2">
        <f>'Current Mortgage'!C196</f>
        <v>179</v>
      </c>
      <c r="B183" s="87">
        <f ca="1">'Current Mortgage'!D196</f>
        <v>49491</v>
      </c>
      <c r="C183" s="88">
        <f>'Current Mortgage'!H196</f>
        <v>530.04651271299372</v>
      </c>
      <c r="D183" s="88">
        <f t="shared" si="7"/>
        <v>144973.72940159211</v>
      </c>
      <c r="F183" s="2">
        <f>'New Mortgage'!C196</f>
        <v>179</v>
      </c>
      <c r="G183" s="87">
        <f ca="1">'New Mortgage'!D196</f>
        <v>49491</v>
      </c>
      <c r="H183" s="3">
        <f>'New Mortgage'!H196</f>
        <v>480.37482056383152</v>
      </c>
      <c r="I183" s="3">
        <f t="shared" si="8"/>
        <v>114772.31921808393</v>
      </c>
      <c r="K183" s="3">
        <f t="shared" si="6"/>
        <v>49.671692149162197</v>
      </c>
    </row>
    <row r="184" spans="1:11" x14ac:dyDescent="0.3">
      <c r="A184" s="2">
        <f>'Current Mortgage'!C197</f>
        <v>180</v>
      </c>
      <c r="B184" s="87">
        <f ca="1">'Current Mortgage'!D197</f>
        <v>49522</v>
      </c>
      <c r="C184" s="88">
        <f>'Current Mortgage'!H197</f>
        <v>526.24348930827341</v>
      </c>
      <c r="D184" s="88">
        <f t="shared" si="7"/>
        <v>145499.97289090039</v>
      </c>
      <c r="F184" s="2">
        <f>'New Mortgage'!C197</f>
        <v>180</v>
      </c>
      <c r="G184" s="87">
        <f ca="1">'New Mortgage'!D197</f>
        <v>49522</v>
      </c>
      <c r="H184" s="3">
        <f>'New Mortgage'!H197</f>
        <v>478.28724615215145</v>
      </c>
      <c r="I184" s="3">
        <f t="shared" si="8"/>
        <v>115250.60646423607</v>
      </c>
      <c r="K184" s="3">
        <f t="shared" si="6"/>
        <v>47.956243156121957</v>
      </c>
    </row>
    <row r="185" spans="1:11" x14ac:dyDescent="0.3">
      <c r="A185" s="2">
        <f>'Current Mortgage'!C198</f>
        <v>181</v>
      </c>
      <c r="B185" s="87">
        <f ca="1">'Current Mortgage'!D198</f>
        <v>49553</v>
      </c>
      <c r="C185" s="88">
        <f>'Current Mortgage'!H198</f>
        <v>522.42778915887061</v>
      </c>
      <c r="D185" s="88">
        <f t="shared" si="7"/>
        <v>146022.40068005925</v>
      </c>
      <c r="F185" s="2">
        <f>'New Mortgage'!C198</f>
        <v>181</v>
      </c>
      <c r="G185" s="87">
        <f ca="1">'New Mortgage'!D198</f>
        <v>49553</v>
      </c>
      <c r="H185" s="3">
        <f>'New Mortgage'!H198</f>
        <v>476.19445280444211</v>
      </c>
      <c r="I185" s="3">
        <f t="shared" si="8"/>
        <v>115726.80091704051</v>
      </c>
      <c r="K185" s="3">
        <f t="shared" si="6"/>
        <v>46.233336354428502</v>
      </c>
    </row>
    <row r="186" spans="1:11" x14ac:dyDescent="0.3">
      <c r="A186" s="2">
        <f>'Current Mortgage'!C199</f>
        <v>182</v>
      </c>
      <c r="B186" s="87">
        <f ca="1">'Current Mortgage'!D199</f>
        <v>49583</v>
      </c>
      <c r="C186" s="88">
        <f>'Current Mortgage'!H199</f>
        <v>518.5993700089698</v>
      </c>
      <c r="D186" s="88">
        <f t="shared" si="7"/>
        <v>146541.00005006822</v>
      </c>
      <c r="F186" s="2">
        <f>'New Mortgage'!C199</f>
        <v>182</v>
      </c>
      <c r="G186" s="87">
        <f ca="1">'New Mortgage'!D199</f>
        <v>49583</v>
      </c>
      <c r="H186" s="3">
        <f>'New Mortgage'!H199</f>
        <v>474.09642747336352</v>
      </c>
      <c r="I186" s="3">
        <f t="shared" si="8"/>
        <v>116200.89734451388</v>
      </c>
      <c r="K186" s="3">
        <f t="shared" si="6"/>
        <v>44.50294253560628</v>
      </c>
    </row>
    <row r="187" spans="1:11" x14ac:dyDescent="0.3">
      <c r="A187" s="2">
        <f>'Current Mortgage'!C200</f>
        <v>183</v>
      </c>
      <c r="B187" s="87">
        <f ca="1">'Current Mortgage'!D200</f>
        <v>49614</v>
      </c>
      <c r="C187" s="88">
        <f>'Current Mortgage'!H200</f>
        <v>514.7581894619027</v>
      </c>
      <c r="D187" s="88">
        <f t="shared" si="7"/>
        <v>147055.75823953011</v>
      </c>
      <c r="F187" s="2">
        <f>'New Mortgage'!C200</f>
        <v>183</v>
      </c>
      <c r="G187" s="87">
        <f ca="1">'New Mortgage'!D200</f>
        <v>49614</v>
      </c>
      <c r="H187" s="3">
        <f>'New Mortgage'!H200</f>
        <v>471.99315707895721</v>
      </c>
      <c r="I187" s="3">
        <f t="shared" si="8"/>
        <v>116672.89050159285</v>
      </c>
      <c r="K187" s="3">
        <f t="shared" si="6"/>
        <v>42.765032382945492</v>
      </c>
    </row>
    <row r="188" spans="1:11" x14ac:dyDescent="0.3">
      <c r="A188" s="2">
        <f>'Current Mortgage'!C201</f>
        <v>184</v>
      </c>
      <c r="B188" s="87">
        <f ca="1">'Current Mortgage'!D201</f>
        <v>49644</v>
      </c>
      <c r="C188" s="88">
        <f>'Current Mortgage'!H201</f>
        <v>510.90420497967864</v>
      </c>
      <c r="D188" s="88">
        <f t="shared" si="7"/>
        <v>147566.6624445098</v>
      </c>
      <c r="F188" s="2">
        <f>'New Mortgage'!C201</f>
        <v>184</v>
      </c>
      <c r="G188" s="87">
        <f ca="1">'New Mortgage'!D201</f>
        <v>49644</v>
      </c>
      <c r="H188" s="3">
        <f>'New Mortgage'!H201</f>
        <v>469.88462850856496</v>
      </c>
      <c r="I188" s="3">
        <f t="shared" si="8"/>
        <v>117142.77513010141</v>
      </c>
      <c r="K188" s="3">
        <f t="shared" si="6"/>
        <v>41.01957647111368</v>
      </c>
    </row>
    <row r="189" spans="1:11" x14ac:dyDescent="0.3">
      <c r="A189" s="2">
        <f>'Current Mortgage'!C202</f>
        <v>185</v>
      </c>
      <c r="B189" s="87">
        <f ca="1">'Current Mortgage'!D202</f>
        <v>49675</v>
      </c>
      <c r="C189" s="88">
        <f>'Current Mortgage'!H202</f>
        <v>507.03737388251392</v>
      </c>
      <c r="D189" s="88">
        <f t="shared" si="7"/>
        <v>148073.69981839231</v>
      </c>
      <c r="F189" s="2">
        <f>'New Mortgage'!C202</f>
        <v>185</v>
      </c>
      <c r="G189" s="87">
        <f ca="1">'New Mortgage'!D202</f>
        <v>49675</v>
      </c>
      <c r="H189" s="3">
        <f>'New Mortgage'!H202</f>
        <v>467.77082861674666</v>
      </c>
      <c r="I189" s="3">
        <f t="shared" si="8"/>
        <v>117610.54595871815</v>
      </c>
      <c r="K189" s="3">
        <f t="shared" si="6"/>
        <v>39.266545265767263</v>
      </c>
    </row>
    <row r="190" spans="1:11" x14ac:dyDescent="0.3">
      <c r="A190" s="2">
        <f>'Current Mortgage'!C203</f>
        <v>186</v>
      </c>
      <c r="B190" s="87">
        <f ca="1">'Current Mortgage'!D203</f>
        <v>49706</v>
      </c>
      <c r="C190" s="88">
        <f>'Current Mortgage'!H203</f>
        <v>503.15765334835862</v>
      </c>
      <c r="D190" s="88">
        <f t="shared" si="7"/>
        <v>148576.85747174066</v>
      </c>
      <c r="F190" s="2">
        <f>'New Mortgage'!C203</f>
        <v>186</v>
      </c>
      <c r="G190" s="87">
        <f ca="1">'New Mortgage'!D203</f>
        <v>49706</v>
      </c>
      <c r="H190" s="3">
        <f>'New Mortgage'!H203</f>
        <v>465.6517442251988</v>
      </c>
      <c r="I190" s="3">
        <f t="shared" si="8"/>
        <v>118076.19770294335</v>
      </c>
      <c r="K190" s="3">
        <f t="shared" si="6"/>
        <v>37.505909123159825</v>
      </c>
    </row>
    <row r="191" spans="1:11" x14ac:dyDescent="0.3">
      <c r="A191" s="2">
        <f>'Current Mortgage'!C204</f>
        <v>187</v>
      </c>
      <c r="B191" s="87">
        <f ca="1">'Current Mortgage'!D204</f>
        <v>49735</v>
      </c>
      <c r="C191" s="88">
        <f>'Current Mortgage'!H204</f>
        <v>499.26500041242275</v>
      </c>
      <c r="D191" s="88">
        <f t="shared" si="7"/>
        <v>149076.12247215307</v>
      </c>
      <c r="F191" s="2">
        <f>'New Mortgage'!C204</f>
        <v>187</v>
      </c>
      <c r="G191" s="87">
        <f ca="1">'New Mortgage'!D204</f>
        <v>49735</v>
      </c>
      <c r="H191" s="3">
        <f>'New Mortgage'!H204</f>
        <v>463.52736212267206</v>
      </c>
      <c r="I191" s="3">
        <f t="shared" si="8"/>
        <v>118539.72506506601</v>
      </c>
      <c r="K191" s="3">
        <f t="shared" si="6"/>
        <v>35.737638289750691</v>
      </c>
    </row>
    <row r="192" spans="1:11" x14ac:dyDescent="0.3">
      <c r="A192" s="2">
        <f>'Current Mortgage'!C205</f>
        <v>188</v>
      </c>
      <c r="B192" s="87">
        <f ca="1">'Current Mortgage'!D205</f>
        <v>49766</v>
      </c>
      <c r="C192" s="88">
        <f>'Current Mortgage'!H205</f>
        <v>495.35937196670045</v>
      </c>
      <c r="D192" s="88">
        <f t="shared" si="7"/>
        <v>149571.48184411979</v>
      </c>
      <c r="F192" s="2">
        <f>'New Mortgage'!C205</f>
        <v>188</v>
      </c>
      <c r="G192" s="87">
        <f ca="1">'New Mortgage'!D205</f>
        <v>49766</v>
      </c>
      <c r="H192" s="3">
        <f>'New Mortgage'!H205</f>
        <v>461.39766906488904</v>
      </c>
      <c r="I192" s="3">
        <f t="shared" si="8"/>
        <v>119001.1227341309</v>
      </c>
      <c r="K192" s="3">
        <f t="shared" si="6"/>
        <v>33.961702901811407</v>
      </c>
    </row>
    <row r="193" spans="1:11" x14ac:dyDescent="0.3">
      <c r="A193" s="2">
        <f>'Current Mortgage'!C206</f>
        <v>189</v>
      </c>
      <c r="B193" s="87">
        <f ca="1">'Current Mortgage'!D206</f>
        <v>49796</v>
      </c>
      <c r="C193" s="88">
        <f>'Current Mortgage'!H206</f>
        <v>491.44072475949247</v>
      </c>
      <c r="D193" s="88">
        <f t="shared" si="7"/>
        <v>150062.92256887926</v>
      </c>
      <c r="F193" s="2">
        <f>'New Mortgage'!C206</f>
        <v>189</v>
      </c>
      <c r="G193" s="87">
        <f ca="1">'New Mortgage'!D206</f>
        <v>49796</v>
      </c>
      <c r="H193" s="3">
        <f>'New Mortgage'!H206</f>
        <v>459.26265177446157</v>
      </c>
      <c r="I193" s="3">
        <f t="shared" si="8"/>
        <v>119460.38538590536</v>
      </c>
      <c r="K193" s="3">
        <f t="shared" si="6"/>
        <v>32.178072985030894</v>
      </c>
    </row>
    <row r="194" spans="1:11" x14ac:dyDescent="0.3">
      <c r="A194" s="2">
        <f>'Current Mortgage'!C207</f>
        <v>190</v>
      </c>
      <c r="B194" s="87">
        <f ca="1">'Current Mortgage'!D207</f>
        <v>49827</v>
      </c>
      <c r="C194" s="88">
        <f>'Current Mortgage'!H207</f>
        <v>487.50901539492708</v>
      </c>
      <c r="D194" s="88">
        <f t="shared" si="7"/>
        <v>150550.43158427419</v>
      </c>
      <c r="F194" s="2">
        <f>'New Mortgage'!C207</f>
        <v>190</v>
      </c>
      <c r="G194" s="87">
        <f ca="1">'New Mortgage'!D207</f>
        <v>49827</v>
      </c>
      <c r="H194" s="3">
        <f>'New Mortgage'!H207</f>
        <v>457.12229694080804</v>
      </c>
      <c r="I194" s="3">
        <f t="shared" si="8"/>
        <v>119917.50768284618</v>
      </c>
      <c r="K194" s="3">
        <f t="shared" si="6"/>
        <v>30.386718454119034</v>
      </c>
    </row>
    <row r="195" spans="1:11" x14ac:dyDescent="0.3">
      <c r="A195" s="2">
        <f>'Current Mortgage'!C208</f>
        <v>191</v>
      </c>
      <c r="B195" s="87">
        <f ca="1">'Current Mortgage'!D208</f>
        <v>49857</v>
      </c>
      <c r="C195" s="88">
        <f>'Current Mortgage'!H208</f>
        <v>483.5642003324798</v>
      </c>
      <c r="D195" s="88">
        <f t="shared" si="7"/>
        <v>151033.99578460667</v>
      </c>
      <c r="F195" s="2">
        <f>'New Mortgage'!C208</f>
        <v>191</v>
      </c>
      <c r="G195" s="87">
        <f ca="1">'New Mortgage'!D208</f>
        <v>49857</v>
      </c>
      <c r="H195" s="3">
        <f>'New Mortgage'!H208</f>
        <v>454.97659122007036</v>
      </c>
      <c r="I195" s="3">
        <f t="shared" si="8"/>
        <v>120372.48427406624</v>
      </c>
      <c r="K195" s="3">
        <f t="shared" si="6"/>
        <v>28.587609112409439</v>
      </c>
    </row>
    <row r="196" spans="1:11" x14ac:dyDescent="0.3">
      <c r="A196" s="2">
        <f>'Current Mortgage'!C209</f>
        <v>192</v>
      </c>
      <c r="B196" s="87">
        <f ca="1">'Current Mortgage'!D209</f>
        <v>49888</v>
      </c>
      <c r="C196" s="88">
        <f>'Current Mortgage'!H209</f>
        <v>479.60623588649105</v>
      </c>
      <c r="D196" s="88">
        <f t="shared" si="7"/>
        <v>151513.60202049316</v>
      </c>
      <c r="F196" s="2">
        <f>'New Mortgage'!C209</f>
        <v>192</v>
      </c>
      <c r="G196" s="87">
        <f ca="1">'New Mortgage'!D209</f>
        <v>49888</v>
      </c>
      <c r="H196" s="3">
        <f>'New Mortgage'!H209</f>
        <v>452.82552123503086</v>
      </c>
      <c r="I196" s="3">
        <f t="shared" si="8"/>
        <v>120825.30979530128</v>
      </c>
      <c r="K196" s="3">
        <f t="shared" si="6"/>
        <v>26.780714651460187</v>
      </c>
    </row>
    <row r="197" spans="1:11" x14ac:dyDescent="0.3">
      <c r="A197" s="2">
        <f>'Current Mortgage'!C210</f>
        <v>193</v>
      </c>
      <c r="B197" s="87">
        <f ca="1">'Current Mortgage'!D210</f>
        <v>49919</v>
      </c>
      <c r="C197" s="88">
        <f>'Current Mortgage'!H210</f>
        <v>475.63507822568232</v>
      </c>
      <c r="D197" s="88">
        <f t="shared" si="7"/>
        <v>151989.23709871885</v>
      </c>
      <c r="F197" s="2">
        <f>'New Mortgage'!C210</f>
        <v>193</v>
      </c>
      <c r="G197" s="87">
        <f ca="1">'New Mortgage'!D210</f>
        <v>49919</v>
      </c>
      <c r="H197" s="3">
        <f>'New Mortgage'!H210</f>
        <v>450.66907357502868</v>
      </c>
      <c r="I197" s="3">
        <f t="shared" si="8"/>
        <v>121275.97886887631</v>
      </c>
      <c r="K197" s="3">
        <f t="shared" si="6"/>
        <v>24.966004650653645</v>
      </c>
    </row>
    <row r="198" spans="1:11" x14ac:dyDescent="0.3">
      <c r="A198" s="2">
        <f>'Current Mortgage'!C211</f>
        <v>194</v>
      </c>
      <c r="B198" s="87">
        <f ca="1">'Current Mortgage'!D211</f>
        <v>49949</v>
      </c>
      <c r="C198" s="88">
        <f>'Current Mortgage'!H211</f>
        <v>471.65068337267093</v>
      </c>
      <c r="D198" s="88">
        <f t="shared" si="7"/>
        <v>152460.88778209151</v>
      </c>
      <c r="F198" s="2">
        <f>'New Mortgage'!C211</f>
        <v>194</v>
      </c>
      <c r="G198" s="87">
        <f ca="1">'New Mortgage'!D211</f>
        <v>49949</v>
      </c>
      <c r="H198" s="3">
        <f>'New Mortgage'!H211</f>
        <v>448.50723479587651</v>
      </c>
      <c r="I198" s="3">
        <f t="shared" si="8"/>
        <v>121724.48610367218</v>
      </c>
      <c r="K198" s="3">
        <f t="shared" ref="K198:K261" si="9">C198-H198</f>
        <v>23.143448576794412</v>
      </c>
    </row>
    <row r="199" spans="1:11" x14ac:dyDescent="0.3">
      <c r="A199" s="2">
        <f>'Current Mortgage'!C212</f>
        <v>195</v>
      </c>
      <c r="B199" s="87">
        <f ca="1">'Current Mortgage'!D212</f>
        <v>49980</v>
      </c>
      <c r="C199" s="88">
        <f>'Current Mortgage'!H212</f>
        <v>467.65300720348279</v>
      </c>
      <c r="D199" s="88">
        <f t="shared" ref="D199:D262" si="10">D198+C199</f>
        <v>152928.54078929499</v>
      </c>
      <c r="F199" s="2">
        <f>'New Mortgage'!C212</f>
        <v>195</v>
      </c>
      <c r="G199" s="87">
        <f ca="1">'New Mortgage'!D212</f>
        <v>49980</v>
      </c>
      <c r="H199" s="3">
        <f>'New Mortgage'!H212</f>
        <v>446.33999141977648</v>
      </c>
      <c r="I199" s="3">
        <f t="shared" ref="I199:I262" si="11">I198+H199</f>
        <v>122170.82609509196</v>
      </c>
      <c r="K199" s="3">
        <f t="shared" si="9"/>
        <v>21.313015783706305</v>
      </c>
    </row>
    <row r="200" spans="1:11" x14ac:dyDescent="0.3">
      <c r="A200" s="2">
        <f>'Current Mortgage'!C213</f>
        <v>196</v>
      </c>
      <c r="B200" s="87">
        <f ca="1">'Current Mortgage'!D213</f>
        <v>50010</v>
      </c>
      <c r="C200" s="88">
        <f>'Current Mortgage'!H213</f>
        <v>463.64200544706404</v>
      </c>
      <c r="D200" s="88">
        <f t="shared" si="10"/>
        <v>153392.18279474205</v>
      </c>
      <c r="F200" s="2">
        <f>'New Mortgage'!C213</f>
        <v>196</v>
      </c>
      <c r="G200" s="87">
        <f ca="1">'New Mortgage'!D213</f>
        <v>50010</v>
      </c>
      <c r="H200" s="3">
        <f>'New Mortgage'!H213</f>
        <v>444.16732993523618</v>
      </c>
      <c r="I200" s="3">
        <f t="shared" si="11"/>
        <v>122614.99342502721</v>
      </c>
      <c r="K200" s="3">
        <f t="shared" si="9"/>
        <v>19.474675511827854</v>
      </c>
    </row>
    <row r="201" spans="1:11" x14ac:dyDescent="0.3">
      <c r="A201" s="2">
        <f>'Current Mortgage'!C214</f>
        <v>197</v>
      </c>
      <c r="B201" s="87">
        <f ca="1">'Current Mortgage'!D214</f>
        <v>50041</v>
      </c>
      <c r="C201" s="88">
        <f>'Current Mortgage'!H214</f>
        <v>459.61763368479058</v>
      </c>
      <c r="D201" s="88">
        <f t="shared" si="10"/>
        <v>153851.80042842685</v>
      </c>
      <c r="F201" s="2">
        <f>'New Mortgage'!C214</f>
        <v>197</v>
      </c>
      <c r="G201" s="87">
        <f ca="1">'New Mortgage'!D214</f>
        <v>50041</v>
      </c>
      <c r="H201" s="3">
        <f>'New Mortgage'!H214</f>
        <v>441.98923679698458</v>
      </c>
      <c r="I201" s="3">
        <f t="shared" si="11"/>
        <v>123056.98266182419</v>
      </c>
      <c r="K201" s="3">
        <f t="shared" si="9"/>
        <v>17.628396887805991</v>
      </c>
    </row>
    <row r="202" spans="1:11" x14ac:dyDescent="0.3">
      <c r="A202" s="2">
        <f>'Current Mortgage'!C215</f>
        <v>198</v>
      </c>
      <c r="B202" s="87">
        <f ca="1">'Current Mortgage'!D215</f>
        <v>50072</v>
      </c>
      <c r="C202" s="88">
        <f>'Current Mortgage'!H215</f>
        <v>455.57984734997621</v>
      </c>
      <c r="D202" s="88">
        <f t="shared" si="10"/>
        <v>154307.38027577684</v>
      </c>
      <c r="F202" s="2">
        <f>'New Mortgage'!C215</f>
        <v>198</v>
      </c>
      <c r="G202" s="87">
        <f ca="1">'New Mortgage'!D215</f>
        <v>50072</v>
      </c>
      <c r="H202" s="3">
        <f>'New Mortgage'!H215</f>
        <v>439.80569842588733</v>
      </c>
      <c r="I202" s="3">
        <f t="shared" si="11"/>
        <v>123496.78836025008</v>
      </c>
      <c r="K202" s="3">
        <f t="shared" si="9"/>
        <v>15.774148924088877</v>
      </c>
    </row>
    <row r="203" spans="1:11" x14ac:dyDescent="0.3">
      <c r="A203" s="2">
        <f>'Current Mortgage'!C216</f>
        <v>199</v>
      </c>
      <c r="B203" s="87">
        <f ca="1">'Current Mortgage'!D216</f>
        <v>50100</v>
      </c>
      <c r="C203" s="88">
        <f>'Current Mortgage'!H216</f>
        <v>451.52860172737905</v>
      </c>
      <c r="D203" s="88">
        <f t="shared" si="10"/>
        <v>154758.90887750423</v>
      </c>
      <c r="F203" s="2">
        <f>'New Mortgage'!C216</f>
        <v>199</v>
      </c>
      <c r="G203" s="87">
        <f ca="1">'New Mortgage'!D216</f>
        <v>50100</v>
      </c>
      <c r="H203" s="3">
        <f>'New Mortgage'!H216</f>
        <v>437.61670120886231</v>
      </c>
      <c r="I203" s="3">
        <f t="shared" si="11"/>
        <v>123934.40506145894</v>
      </c>
      <c r="K203" s="3">
        <f t="shared" si="9"/>
        <v>13.911900518516745</v>
      </c>
    </row>
    <row r="204" spans="1:11" x14ac:dyDescent="0.3">
      <c r="A204" s="2">
        <f>'Current Mortgage'!C217</f>
        <v>200</v>
      </c>
      <c r="B204" s="87">
        <f ca="1">'Current Mortgage'!D217</f>
        <v>50131</v>
      </c>
      <c r="C204" s="88">
        <f>'Current Mortgage'!H217</f>
        <v>447.4638519527067</v>
      </c>
      <c r="D204" s="88">
        <f t="shared" si="10"/>
        <v>155206.37272945693</v>
      </c>
      <c r="F204" s="2">
        <f>'New Mortgage'!C217</f>
        <v>200</v>
      </c>
      <c r="G204" s="87">
        <f ca="1">'New Mortgage'!D217</f>
        <v>50131</v>
      </c>
      <c r="H204" s="3">
        <f>'New Mortgage'!H217</f>
        <v>435.4222314987947</v>
      </c>
      <c r="I204" s="3">
        <f t="shared" si="11"/>
        <v>124369.82729295774</v>
      </c>
      <c r="K204" s="3">
        <f t="shared" si="9"/>
        <v>12.041620453912003</v>
      </c>
    </row>
    <row r="205" spans="1:11" x14ac:dyDescent="0.3">
      <c r="A205" s="2">
        <f>'Current Mortgage'!C218</f>
        <v>201</v>
      </c>
      <c r="B205" s="87">
        <f ca="1">'Current Mortgage'!D218</f>
        <v>50161</v>
      </c>
      <c r="C205" s="88">
        <f>'Current Mortgage'!H218</f>
        <v>443.38555301211863</v>
      </c>
      <c r="D205" s="88">
        <f t="shared" si="10"/>
        <v>155649.75828246903</v>
      </c>
      <c r="F205" s="2">
        <f>'New Mortgage'!C218</f>
        <v>201</v>
      </c>
      <c r="G205" s="87">
        <f ca="1">'New Mortgage'!D218</f>
        <v>50161</v>
      </c>
      <c r="H205" s="3">
        <f>'New Mortgage'!H218</f>
        <v>433.22227561445203</v>
      </c>
      <c r="I205" s="3">
        <f t="shared" si="11"/>
        <v>124803.04956857218</v>
      </c>
      <c r="K205" s="3">
        <f t="shared" si="9"/>
        <v>10.163277397666604</v>
      </c>
    </row>
    <row r="206" spans="1:11" x14ac:dyDescent="0.3">
      <c r="A206" s="2">
        <f>'Current Mortgage'!C219</f>
        <v>202</v>
      </c>
      <c r="B206" s="87">
        <f ca="1">'Current Mortgage'!D219</f>
        <v>50192</v>
      </c>
      <c r="C206" s="88">
        <f>'Current Mortgage'!H219</f>
        <v>439.29365974172867</v>
      </c>
      <c r="D206" s="88">
        <f t="shared" si="10"/>
        <v>156089.05194221076</v>
      </c>
      <c r="F206" s="2">
        <f>'New Mortgage'!C219</f>
        <v>202</v>
      </c>
      <c r="G206" s="87">
        <f ca="1">'New Mortgage'!D219</f>
        <v>50192</v>
      </c>
      <c r="H206" s="3">
        <f>'New Mortgage'!H219</f>
        <v>431.01681984039845</v>
      </c>
      <c r="I206" s="3">
        <f t="shared" si="11"/>
        <v>125234.06638841258</v>
      </c>
      <c r="K206" s="3">
        <f t="shared" si="9"/>
        <v>8.2768399013302201</v>
      </c>
    </row>
    <row r="207" spans="1:11" x14ac:dyDescent="0.3">
      <c r="A207" s="2">
        <f>'Current Mortgage'!C220</f>
        <v>203</v>
      </c>
      <c r="B207" s="87">
        <f ca="1">'Current Mortgage'!D220</f>
        <v>50222</v>
      </c>
      <c r="C207" s="88">
        <f>'Current Mortgage'!H220</f>
        <v>435.18812682710404</v>
      </c>
      <c r="D207" s="88">
        <f t="shared" si="10"/>
        <v>156524.24006903786</v>
      </c>
      <c r="F207" s="2">
        <f>'New Mortgage'!C220</f>
        <v>203</v>
      </c>
      <c r="G207" s="87">
        <f ca="1">'New Mortgage'!D220</f>
        <v>50222</v>
      </c>
      <c r="H207" s="3">
        <f>'New Mortgage'!H220</f>
        <v>428.80585042690973</v>
      </c>
      <c r="I207" s="3">
        <f t="shared" si="11"/>
        <v>125662.8722388395</v>
      </c>
      <c r="K207" s="3">
        <f t="shared" si="9"/>
        <v>6.3822764001943142</v>
      </c>
    </row>
    <row r="208" spans="1:11" x14ac:dyDescent="0.3">
      <c r="A208" s="2">
        <f>'Current Mortgage'!C221</f>
        <v>204</v>
      </c>
      <c r="B208" s="87">
        <f ca="1">'Current Mortgage'!D221</f>
        <v>50253</v>
      </c>
      <c r="C208" s="88">
        <f>'Current Mortgage'!H221</f>
        <v>431.06890880276404</v>
      </c>
      <c r="D208" s="88">
        <f t="shared" si="10"/>
        <v>156955.30897784061</v>
      </c>
      <c r="F208" s="2">
        <f>'New Mortgage'!C221</f>
        <v>204</v>
      </c>
      <c r="G208" s="87">
        <f ca="1">'New Mortgage'!D221</f>
        <v>50253</v>
      </c>
      <c r="H208" s="3">
        <f>'New Mortgage'!H221</f>
        <v>426.58935358988731</v>
      </c>
      <c r="I208" s="3">
        <f t="shared" si="11"/>
        <v>126089.46159242939</v>
      </c>
      <c r="K208" s="3">
        <f t="shared" si="9"/>
        <v>4.4795552128767326</v>
      </c>
    </row>
    <row r="209" spans="1:11" x14ac:dyDescent="0.3">
      <c r="A209" s="2">
        <f>'Current Mortgage'!C222</f>
        <v>205</v>
      </c>
      <c r="B209" s="87">
        <f ca="1">'Current Mortgage'!D222</f>
        <v>50284</v>
      </c>
      <c r="C209" s="88">
        <f>'Current Mortgage'!H222</f>
        <v>426.9359600516762</v>
      </c>
      <c r="D209" s="88">
        <f t="shared" si="10"/>
        <v>157382.24493789228</v>
      </c>
      <c r="F209" s="2">
        <f>'New Mortgage'!C222</f>
        <v>205</v>
      </c>
      <c r="G209" s="87">
        <f ca="1">'New Mortgage'!D222</f>
        <v>50284</v>
      </c>
      <c r="H209" s="3">
        <f>'New Mortgage'!H222</f>
        <v>424.3673155107723</v>
      </c>
      <c r="I209" s="3">
        <f t="shared" si="11"/>
        <v>126513.82890794016</v>
      </c>
      <c r="K209" s="3">
        <f t="shared" si="9"/>
        <v>2.5686445409039038</v>
      </c>
    </row>
    <row r="210" spans="1:11" x14ac:dyDescent="0.3">
      <c r="A210" s="2">
        <f>'Current Mortgage'!C223</f>
        <v>206</v>
      </c>
      <c r="B210" s="87">
        <f ca="1">'Current Mortgage'!D223</f>
        <v>50314</v>
      </c>
      <c r="C210" s="88">
        <f>'Current Mortgage'!H223</f>
        <v>422.78923480475146</v>
      </c>
      <c r="D210" s="88">
        <f t="shared" si="10"/>
        <v>157805.03417269702</v>
      </c>
      <c r="F210" s="2">
        <f>'New Mortgage'!C223</f>
        <v>206</v>
      </c>
      <c r="G210" s="87">
        <f ca="1">'New Mortgage'!D223</f>
        <v>50314</v>
      </c>
      <c r="H210" s="3">
        <f>'New Mortgage'!H223</f>
        <v>422.13972233645956</v>
      </c>
      <c r="I210" s="3">
        <f t="shared" si="11"/>
        <v>126935.96863027662</v>
      </c>
      <c r="K210" s="3">
        <f t="shared" si="9"/>
        <v>0.64951246829190268</v>
      </c>
    </row>
    <row r="211" spans="1:11" x14ac:dyDescent="0.3">
      <c r="A211" s="2">
        <f>'Current Mortgage'!C224</f>
        <v>207</v>
      </c>
      <c r="B211" s="87">
        <f ca="1">'Current Mortgage'!D224</f>
        <v>50345</v>
      </c>
      <c r="C211" s="88">
        <f>'Current Mortgage'!H224</f>
        <v>418.62868714033692</v>
      </c>
      <c r="D211" s="88">
        <f t="shared" si="10"/>
        <v>158223.66285983735</v>
      </c>
      <c r="F211" s="2">
        <f>'New Mortgage'!C224</f>
        <v>207</v>
      </c>
      <c r="G211" s="87">
        <f ca="1">'New Mortgage'!D224</f>
        <v>50345</v>
      </c>
      <c r="H211" s="3">
        <f>'New Mortgage'!H224</f>
        <v>419.90656017921094</v>
      </c>
      <c r="I211" s="3">
        <f t="shared" si="11"/>
        <v>127355.87519045583</v>
      </c>
      <c r="K211" s="3">
        <f t="shared" si="9"/>
        <v>-1.27787303887402</v>
      </c>
    </row>
    <row r="212" spans="1:11" x14ac:dyDescent="0.3">
      <c r="A212" s="2">
        <f>'Current Mortgage'!C225</f>
        <v>208</v>
      </c>
      <c r="B212" s="87">
        <f ca="1">'Current Mortgage'!D225</f>
        <v>50375</v>
      </c>
      <c r="C212" s="88">
        <f>'Current Mortgage'!H225</f>
        <v>414.45427098370766</v>
      </c>
      <c r="D212" s="88">
        <f t="shared" si="10"/>
        <v>158638.11713082105</v>
      </c>
      <c r="F212" s="2">
        <f>'New Mortgage'!C225</f>
        <v>208</v>
      </c>
      <c r="G212" s="87">
        <f ca="1">'New Mortgage'!D225</f>
        <v>50375</v>
      </c>
      <c r="H212" s="3">
        <f>'New Mortgage'!H225</f>
        <v>417.66781511656927</v>
      </c>
      <c r="I212" s="3">
        <f t="shared" si="11"/>
        <v>127773.5430055724</v>
      </c>
      <c r="K212" s="3">
        <f t="shared" si="9"/>
        <v>-3.2135441328616139</v>
      </c>
    </row>
    <row r="213" spans="1:11" x14ac:dyDescent="0.3">
      <c r="A213" s="2">
        <f>'Current Mortgage'!C226</f>
        <v>209</v>
      </c>
      <c r="B213" s="87">
        <f ca="1">'Current Mortgage'!D226</f>
        <v>50406</v>
      </c>
      <c r="C213" s="88">
        <f>'Current Mortgage'!H226</f>
        <v>410.26594010655634</v>
      </c>
      <c r="D213" s="88">
        <f t="shared" si="10"/>
        <v>159048.38307092761</v>
      </c>
      <c r="F213" s="2">
        <f>'New Mortgage'!C226</f>
        <v>209</v>
      </c>
      <c r="G213" s="87">
        <f ca="1">'New Mortgage'!D226</f>
        <v>50406</v>
      </c>
      <c r="H213" s="3">
        <f>'New Mortgage'!H226</f>
        <v>415.423473191271</v>
      </c>
      <c r="I213" s="3">
        <f t="shared" si="11"/>
        <v>128188.96647876367</v>
      </c>
      <c r="K213" s="3">
        <f t="shared" si="9"/>
        <v>-5.1575330847146574</v>
      </c>
    </row>
    <row r="214" spans="1:11" x14ac:dyDescent="0.3">
      <c r="A214" s="2">
        <f>'Current Mortgage'!C227</f>
        <v>210</v>
      </c>
      <c r="B214" s="87">
        <f ca="1">'Current Mortgage'!D227</f>
        <v>50437</v>
      </c>
      <c r="C214" s="88">
        <f>'Current Mortgage'!H227</f>
        <v>406.06364812648116</v>
      </c>
      <c r="D214" s="88">
        <f t="shared" si="10"/>
        <v>159454.4467190541</v>
      </c>
      <c r="F214" s="2">
        <f>'New Mortgage'!C227</f>
        <v>210</v>
      </c>
      <c r="G214" s="87">
        <f ca="1">'New Mortgage'!D227</f>
        <v>50437</v>
      </c>
      <c r="H214" s="3">
        <f>'New Mortgage'!H227</f>
        <v>413.17352041115942</v>
      </c>
      <c r="I214" s="3">
        <f t="shared" si="11"/>
        <v>128602.13999917483</v>
      </c>
      <c r="K214" s="3">
        <f t="shared" si="9"/>
        <v>-7.1098722846782607</v>
      </c>
    </row>
    <row r="215" spans="1:11" x14ac:dyDescent="0.3">
      <c r="A215" s="2">
        <f>'Current Mortgage'!C228</f>
        <v>211</v>
      </c>
      <c r="B215" s="87">
        <f ca="1">'Current Mortgage'!D228</f>
        <v>50465</v>
      </c>
      <c r="C215" s="88">
        <f>'Current Mortgage'!H228</f>
        <v>401.84734850647243</v>
      </c>
      <c r="D215" s="88">
        <f t="shared" si="10"/>
        <v>159856.29406756058</v>
      </c>
      <c r="F215" s="2">
        <f>'New Mortgage'!C228</f>
        <v>211</v>
      </c>
      <c r="G215" s="87">
        <f ca="1">'New Mortgage'!D228</f>
        <v>50465</v>
      </c>
      <c r="H215" s="3">
        <f>'New Mortgage'!H228</f>
        <v>410.91794274909756</v>
      </c>
      <c r="I215" s="3">
        <f t="shared" si="11"/>
        <v>129013.05794192394</v>
      </c>
      <c r="K215" s="3">
        <f t="shared" si="9"/>
        <v>-9.070594242625134</v>
      </c>
    </row>
    <row r="216" spans="1:11" x14ac:dyDescent="0.3">
      <c r="A216" s="2">
        <f>'Current Mortgage'!C229</f>
        <v>212</v>
      </c>
      <c r="B216" s="87">
        <f ca="1">'Current Mortgage'!D229</f>
        <v>50496</v>
      </c>
      <c r="C216" s="88">
        <f>'Current Mortgage'!H229</f>
        <v>397.61699455439697</v>
      </c>
      <c r="D216" s="88">
        <f t="shared" si="10"/>
        <v>160253.91106211499</v>
      </c>
      <c r="F216" s="2">
        <f>'New Mortgage'!C229</f>
        <v>212</v>
      </c>
      <c r="G216" s="87">
        <f ca="1">'New Mortgage'!D229</f>
        <v>50496</v>
      </c>
      <c r="H216" s="3">
        <f>'New Mortgage'!H229</f>
        <v>408.65672614288059</v>
      </c>
      <c r="I216" s="3">
        <f t="shared" si="11"/>
        <v>129421.71466806682</v>
      </c>
      <c r="K216" s="3">
        <f t="shared" si="9"/>
        <v>-11.039731588483619</v>
      </c>
    </row>
    <row r="217" spans="1:11" x14ac:dyDescent="0.3">
      <c r="A217" s="2">
        <f>'Current Mortgage'!C230</f>
        <v>213</v>
      </c>
      <c r="B217" s="87">
        <f ca="1">'Current Mortgage'!D230</f>
        <v>50526</v>
      </c>
      <c r="C217" s="88">
        <f>'Current Mortgage'!H230</f>
        <v>393.37253942248128</v>
      </c>
      <c r="D217" s="88">
        <f t="shared" si="10"/>
        <v>160647.28360153746</v>
      </c>
      <c r="F217" s="2">
        <f>'New Mortgage'!C230</f>
        <v>213</v>
      </c>
      <c r="G217" s="87">
        <f ca="1">'New Mortgage'!D230</f>
        <v>50526</v>
      </c>
      <c r="H217" s="3">
        <f>'New Mortgage'!H230</f>
        <v>406.38985649514808</v>
      </c>
      <c r="I217" s="3">
        <f t="shared" si="11"/>
        <v>129828.10452456198</v>
      </c>
      <c r="K217" s="3">
        <f t="shared" si="9"/>
        <v>-13.017317072666799</v>
      </c>
    </row>
    <row r="218" spans="1:11" x14ac:dyDescent="0.3">
      <c r="A218" s="2">
        <f>'Current Mortgage'!C231</f>
        <v>214</v>
      </c>
      <c r="B218" s="87">
        <f ca="1">'Current Mortgage'!D231</f>
        <v>50557</v>
      </c>
      <c r="C218" s="88">
        <f>'Current Mortgage'!H231</f>
        <v>389.11393610679249</v>
      </c>
      <c r="D218" s="88">
        <f t="shared" si="10"/>
        <v>161036.39753764425</v>
      </c>
      <c r="F218" s="2">
        <f>'New Mortgage'!C231</f>
        <v>214</v>
      </c>
      <c r="G218" s="87">
        <f ca="1">'New Mortgage'!D231</f>
        <v>50557</v>
      </c>
      <c r="H218" s="3">
        <f>'New Mortgage'!H231</f>
        <v>404.11731967329621</v>
      </c>
      <c r="I218" s="3">
        <f t="shared" si="11"/>
        <v>130232.22184423528</v>
      </c>
      <c r="K218" s="3">
        <f t="shared" si="9"/>
        <v>-15.003383566503715</v>
      </c>
    </row>
    <row r="219" spans="1:11" x14ac:dyDescent="0.3">
      <c r="A219" s="2">
        <f>'Current Mortgage'!C232</f>
        <v>215</v>
      </c>
      <c r="B219" s="87">
        <f ca="1">'Current Mortgage'!D232</f>
        <v>50587</v>
      </c>
      <c r="C219" s="88">
        <f>'Current Mortgage'!H232</f>
        <v>384.84113744671811</v>
      </c>
      <c r="D219" s="88">
        <f t="shared" si="10"/>
        <v>161421.23867509098</v>
      </c>
      <c r="F219" s="2">
        <f>'New Mortgage'!C232</f>
        <v>215</v>
      </c>
      <c r="G219" s="87">
        <f ca="1">'New Mortgage'!D232</f>
        <v>50587</v>
      </c>
      <c r="H219" s="3">
        <f>'New Mortgage'!H232</f>
        <v>401.83910150938976</v>
      </c>
      <c r="I219" s="3">
        <f t="shared" si="11"/>
        <v>130634.06094574467</v>
      </c>
      <c r="K219" s="3">
        <f t="shared" si="9"/>
        <v>-16.997964062671656</v>
      </c>
    </row>
    <row r="220" spans="1:11" x14ac:dyDescent="0.3">
      <c r="A220" s="2">
        <f>'Current Mortgage'!C233</f>
        <v>216</v>
      </c>
      <c r="B220" s="87">
        <f ca="1">'Current Mortgage'!D233</f>
        <v>50618</v>
      </c>
      <c r="C220" s="88">
        <f>'Current Mortgage'!H233</f>
        <v>380.5540961244435</v>
      </c>
      <c r="D220" s="88">
        <f t="shared" si="10"/>
        <v>161801.79277121543</v>
      </c>
      <c r="F220" s="2">
        <f>'New Mortgage'!C233</f>
        <v>216</v>
      </c>
      <c r="G220" s="87">
        <f ca="1">'New Mortgage'!D233</f>
        <v>50618</v>
      </c>
      <c r="H220" s="3">
        <f>'New Mortgage'!H233</f>
        <v>399.5551878000735</v>
      </c>
      <c r="I220" s="3">
        <f t="shared" si="11"/>
        <v>131033.61613354474</v>
      </c>
      <c r="K220" s="3">
        <f t="shared" si="9"/>
        <v>-19.001091675629993</v>
      </c>
    </row>
    <row r="221" spans="1:11" x14ac:dyDescent="0.3">
      <c r="A221" s="2">
        <f>'Current Mortgage'!C234</f>
        <v>217</v>
      </c>
      <c r="B221" s="87">
        <f ca="1">'Current Mortgage'!D234</f>
        <v>50649</v>
      </c>
      <c r="C221" s="88">
        <f>'Current Mortgage'!H234</f>
        <v>376.25276466442796</v>
      </c>
      <c r="D221" s="88">
        <f t="shared" si="10"/>
        <v>162178.04553587985</v>
      </c>
      <c r="F221" s="2">
        <f>'New Mortgage'!C234</f>
        <v>217</v>
      </c>
      <c r="G221" s="87">
        <f ca="1">'New Mortgage'!D234</f>
        <v>50649</v>
      </c>
      <c r="H221" s="3">
        <f>'New Mortgage'!H234</f>
        <v>397.26556430648395</v>
      </c>
      <c r="I221" s="3">
        <f t="shared" si="11"/>
        <v>131430.88169785123</v>
      </c>
      <c r="K221" s="3">
        <f t="shared" si="9"/>
        <v>-21.012799642055995</v>
      </c>
    </row>
    <row r="222" spans="1:11" x14ac:dyDescent="0.3">
      <c r="A222" s="2">
        <f>'Current Mortgage'!C235</f>
        <v>218</v>
      </c>
      <c r="B222" s="87">
        <f ca="1">'Current Mortgage'!D235</f>
        <v>50679</v>
      </c>
      <c r="C222" s="88">
        <f>'Current Mortgage'!H235</f>
        <v>371.937095432879</v>
      </c>
      <c r="D222" s="88">
        <f t="shared" si="10"/>
        <v>162549.98263131274</v>
      </c>
      <c r="F222" s="2">
        <f>'New Mortgage'!C235</f>
        <v>218</v>
      </c>
      <c r="G222" s="87">
        <f ca="1">'New Mortgage'!D235</f>
        <v>50679</v>
      </c>
      <c r="H222" s="3">
        <f>'New Mortgage'!H235</f>
        <v>394.97021675416045</v>
      </c>
      <c r="I222" s="3">
        <f t="shared" si="11"/>
        <v>131825.85191460539</v>
      </c>
      <c r="K222" s="3">
        <f t="shared" si="9"/>
        <v>-23.033121321281442</v>
      </c>
    </row>
    <row r="223" spans="1:11" x14ac:dyDescent="0.3">
      <c r="A223" s="2">
        <f>'Current Mortgage'!C236</f>
        <v>219</v>
      </c>
      <c r="B223" s="87">
        <f ca="1">'Current Mortgage'!D236</f>
        <v>50710</v>
      </c>
      <c r="C223" s="88">
        <f>'Current Mortgage'!H236</f>
        <v>367.60704063722494</v>
      </c>
      <c r="D223" s="88">
        <f t="shared" si="10"/>
        <v>162917.58967194997</v>
      </c>
      <c r="F223" s="2">
        <f>'New Mortgage'!C236</f>
        <v>219</v>
      </c>
      <c r="G223" s="87">
        <f ca="1">'New Mortgage'!D236</f>
        <v>50710</v>
      </c>
      <c r="H223" s="3">
        <f>'New Mortgage'!H236</f>
        <v>392.66913083295617</v>
      </c>
      <c r="I223" s="3">
        <f t="shared" si="11"/>
        <v>132218.52104543833</v>
      </c>
      <c r="K223" s="3">
        <f t="shared" si="9"/>
        <v>-25.06209019573123</v>
      </c>
    </row>
    <row r="224" spans="1:11" x14ac:dyDescent="0.3">
      <c r="A224" s="2">
        <f>'Current Mortgage'!C237</f>
        <v>220</v>
      </c>
      <c r="B224" s="87">
        <f ca="1">'Current Mortgage'!D237</f>
        <v>50740</v>
      </c>
      <c r="C224" s="88">
        <f>'Current Mortgage'!H237</f>
        <v>363.26255232558532</v>
      </c>
      <c r="D224" s="88">
        <f t="shared" si="10"/>
        <v>163280.85222427556</v>
      </c>
      <c r="F224" s="2">
        <f>'New Mortgage'!C237</f>
        <v>220</v>
      </c>
      <c r="G224" s="87">
        <f ca="1">'New Mortgage'!D237</f>
        <v>50740</v>
      </c>
      <c r="H224" s="3">
        <f>'New Mortgage'!H237</f>
        <v>390.36229219694883</v>
      </c>
      <c r="I224" s="3">
        <f t="shared" si="11"/>
        <v>132608.88333763528</v>
      </c>
      <c r="K224" s="3">
        <f t="shared" si="9"/>
        <v>-27.099739871363511</v>
      </c>
    </row>
    <row r="225" spans="1:11" x14ac:dyDescent="0.3">
      <c r="A225" s="2">
        <f>'Current Mortgage'!C238</f>
        <v>221</v>
      </c>
      <c r="B225" s="87">
        <f ca="1">'Current Mortgage'!D238</f>
        <v>50771</v>
      </c>
      <c r="C225" s="88">
        <f>'Current Mortgage'!H238</f>
        <v>358.9035823862402</v>
      </c>
      <c r="D225" s="88">
        <f t="shared" si="10"/>
        <v>163639.75580666179</v>
      </c>
      <c r="F225" s="2">
        <f>'New Mortgage'!C238</f>
        <v>221</v>
      </c>
      <c r="G225" s="87">
        <f ca="1">'New Mortgage'!D238</f>
        <v>50771</v>
      </c>
      <c r="H225" s="3">
        <f>'New Mortgage'!H238</f>
        <v>388.04968646435145</v>
      </c>
      <c r="I225" s="3">
        <f t="shared" si="11"/>
        <v>132996.93302409965</v>
      </c>
      <c r="K225" s="3">
        <f t="shared" si="9"/>
        <v>-29.14610407811125</v>
      </c>
    </row>
    <row r="226" spans="1:11" x14ac:dyDescent="0.3">
      <c r="A226" s="2">
        <f>'Current Mortgage'!C239</f>
        <v>222</v>
      </c>
      <c r="B226" s="87">
        <f ca="1">'Current Mortgage'!D239</f>
        <v>50802</v>
      </c>
      <c r="C226" s="88">
        <f>'Current Mortgage'!H239</f>
        <v>354.53008254709732</v>
      </c>
      <c r="D226" s="88">
        <f t="shared" si="10"/>
        <v>163994.2858892089</v>
      </c>
      <c r="F226" s="2">
        <f>'New Mortgage'!C239</f>
        <v>222</v>
      </c>
      <c r="G226" s="87">
        <f ca="1">'New Mortgage'!D239</f>
        <v>50802</v>
      </c>
      <c r="H226" s="3">
        <f>'New Mortgage'!H239</f>
        <v>385.73129921742265</v>
      </c>
      <c r="I226" s="3">
        <f t="shared" si="11"/>
        <v>133382.66432331706</v>
      </c>
      <c r="K226" s="3">
        <f t="shared" si="9"/>
        <v>-31.201216670325323</v>
      </c>
    </row>
    <row r="227" spans="1:11" x14ac:dyDescent="0.3">
      <c r="A227" s="2">
        <f>'Current Mortgage'!C240</f>
        <v>223</v>
      </c>
      <c r="B227" s="87">
        <f ca="1">'Current Mortgage'!D240</f>
        <v>50830</v>
      </c>
      <c r="C227" s="88">
        <f>'Current Mortgage'!H240</f>
        <v>350.14200437515728</v>
      </c>
      <c r="D227" s="88">
        <f t="shared" si="10"/>
        <v>164344.42789358407</v>
      </c>
      <c r="F227" s="2">
        <f>'New Mortgage'!C240</f>
        <v>223</v>
      </c>
      <c r="G227" s="87">
        <f ca="1">'New Mortgage'!D240</f>
        <v>50830</v>
      </c>
      <c r="H227" s="3">
        <f>'New Mortgage'!H240</f>
        <v>383.40711600237648</v>
      </c>
      <c r="I227" s="3">
        <f t="shared" si="11"/>
        <v>133766.07143931944</v>
      </c>
      <c r="K227" s="3">
        <f t="shared" si="9"/>
        <v>-33.265111627219198</v>
      </c>
    </row>
    <row r="228" spans="1:11" x14ac:dyDescent="0.3">
      <c r="A228" s="2">
        <f>'Current Mortgage'!C241</f>
        <v>224</v>
      </c>
      <c r="B228" s="87">
        <f ca="1">'Current Mortgage'!D241</f>
        <v>50861</v>
      </c>
      <c r="C228" s="88">
        <f>'Current Mortgage'!H241</f>
        <v>345.73929927597749</v>
      </c>
      <c r="D228" s="88">
        <f t="shared" si="10"/>
        <v>164690.16719286004</v>
      </c>
      <c r="F228" s="2">
        <f>'New Mortgage'!C241</f>
        <v>224</v>
      </c>
      <c r="G228" s="87">
        <f ca="1">'New Mortgage'!D241</f>
        <v>50861</v>
      </c>
      <c r="H228" s="3">
        <f>'New Mortgage'!H241</f>
        <v>381.07712232929276</v>
      </c>
      <c r="I228" s="3">
        <f t="shared" si="11"/>
        <v>134147.14856164873</v>
      </c>
      <c r="K228" s="3">
        <f t="shared" si="9"/>
        <v>-35.337823053315276</v>
      </c>
    </row>
    <row r="229" spans="1:11" x14ac:dyDescent="0.3">
      <c r="A229" s="2">
        <f>'Current Mortgage'!C242</f>
        <v>225</v>
      </c>
      <c r="B229" s="87">
        <f ca="1">'Current Mortgage'!D242</f>
        <v>50891</v>
      </c>
      <c r="C229" s="88">
        <f>'Current Mortgage'!H242</f>
        <v>341.32191849313369</v>
      </c>
      <c r="D229" s="88">
        <f t="shared" si="10"/>
        <v>165031.48911135318</v>
      </c>
      <c r="F229" s="2">
        <f>'New Mortgage'!C242</f>
        <v>225</v>
      </c>
      <c r="G229" s="87">
        <f ca="1">'New Mortgage'!D242</f>
        <v>50891</v>
      </c>
      <c r="H229" s="3">
        <f>'New Mortgage'!H242</f>
        <v>378.74130367202628</v>
      </c>
      <c r="I229" s="3">
        <f t="shared" si="11"/>
        <v>134525.88986532076</v>
      </c>
      <c r="K229" s="3">
        <f t="shared" si="9"/>
        <v>-37.419385178892583</v>
      </c>
    </row>
    <row r="230" spans="1:11" x14ac:dyDescent="0.3">
      <c r="A230" s="2">
        <f>'Current Mortgage'!C243</f>
        <v>226</v>
      </c>
      <c r="B230" s="87">
        <f ca="1">'Current Mortgage'!D243</f>
        <v>50922</v>
      </c>
      <c r="C230" s="88">
        <f>'Current Mortgage'!H243</f>
        <v>336.88981310768048</v>
      </c>
      <c r="D230" s="88">
        <f t="shared" si="10"/>
        <v>165368.37892446085</v>
      </c>
      <c r="F230" s="2">
        <f>'New Mortgage'!C243</f>
        <v>226</v>
      </c>
      <c r="G230" s="87">
        <f ca="1">'New Mortgage'!D243</f>
        <v>50922</v>
      </c>
      <c r="H230" s="3">
        <f>'New Mortgage'!H243</f>
        <v>376.3996454681166</v>
      </c>
      <c r="I230" s="3">
        <f t="shared" si="11"/>
        <v>134902.28951078886</v>
      </c>
      <c r="K230" s="3">
        <f t="shared" si="9"/>
        <v>-39.509832360436121</v>
      </c>
    </row>
    <row r="231" spans="1:11" x14ac:dyDescent="0.3">
      <c r="A231" s="2">
        <f>'Current Mortgage'!C244</f>
        <v>227</v>
      </c>
      <c r="B231" s="87">
        <f ca="1">'Current Mortgage'!D244</f>
        <v>50952</v>
      </c>
      <c r="C231" s="88">
        <f>'Current Mortgage'!H244</f>
        <v>332.44293403760901</v>
      </c>
      <c r="D231" s="88">
        <f t="shared" si="10"/>
        <v>165700.82185849847</v>
      </c>
      <c r="F231" s="2">
        <f>'New Mortgage'!C244</f>
        <v>227</v>
      </c>
      <c r="G231" s="87">
        <f ca="1">'New Mortgage'!D244</f>
        <v>50952</v>
      </c>
      <c r="H231" s="3">
        <f>'New Mortgage'!H244</f>
        <v>374.05213311869716</v>
      </c>
      <c r="I231" s="3">
        <f t="shared" si="11"/>
        <v>135276.34164390757</v>
      </c>
      <c r="K231" s="3">
        <f t="shared" si="9"/>
        <v>-41.60919908108815</v>
      </c>
    </row>
    <row r="232" spans="1:11" x14ac:dyDescent="0.3">
      <c r="A232" s="2">
        <f>'Current Mortgage'!C245</f>
        <v>228</v>
      </c>
      <c r="B232" s="87">
        <f ca="1">'Current Mortgage'!D245</f>
        <v>50983</v>
      </c>
      <c r="C232" s="88">
        <f>'Current Mortgage'!H245</f>
        <v>327.98123203730404</v>
      </c>
      <c r="D232" s="88">
        <f t="shared" si="10"/>
        <v>166028.80309053577</v>
      </c>
      <c r="F232" s="2">
        <f>'New Mortgage'!C245</f>
        <v>228</v>
      </c>
      <c r="G232" s="87">
        <f ca="1">'New Mortgage'!D245</f>
        <v>50983</v>
      </c>
      <c r="H232" s="3">
        <f>'New Mortgage'!H245</f>
        <v>371.69875198840418</v>
      </c>
      <c r="I232" s="3">
        <f t="shared" si="11"/>
        <v>135648.04039589598</v>
      </c>
      <c r="K232" s="3">
        <f t="shared" si="9"/>
        <v>-43.717519951100144</v>
      </c>
    </row>
    <row r="233" spans="1:11" x14ac:dyDescent="0.3">
      <c r="A233" s="2">
        <f>'Current Mortgage'!C246</f>
        <v>229</v>
      </c>
      <c r="B233" s="87">
        <f ca="1">'Current Mortgage'!D246</f>
        <v>51014</v>
      </c>
      <c r="C233" s="88">
        <f>'Current Mortgage'!H246</f>
        <v>323.50465769699804</v>
      </c>
      <c r="D233" s="88">
        <f t="shared" si="10"/>
        <v>166352.30774823276</v>
      </c>
      <c r="F233" s="2">
        <f>'New Mortgage'!C246</f>
        <v>229</v>
      </c>
      <c r="G233" s="87">
        <f ca="1">'New Mortgage'!D246</f>
        <v>51014</v>
      </c>
      <c r="H233" s="3">
        <f>'New Mortgage'!H246</f>
        <v>369.33948740528547</v>
      </c>
      <c r="I233" s="3">
        <f t="shared" si="11"/>
        <v>136017.37988330127</v>
      </c>
      <c r="K233" s="3">
        <f t="shared" si="9"/>
        <v>-45.83482970828743</v>
      </c>
    </row>
    <row r="234" spans="1:11" x14ac:dyDescent="0.3">
      <c r="A234" s="2">
        <f>'Current Mortgage'!C247</f>
        <v>230</v>
      </c>
      <c r="B234" s="87">
        <f ca="1">'Current Mortgage'!D247</f>
        <v>51044</v>
      </c>
      <c r="C234" s="88">
        <f>'Current Mortgage'!H247</f>
        <v>319.01316144222432</v>
      </c>
      <c r="D234" s="88">
        <f t="shared" si="10"/>
        <v>166671.32090967498</v>
      </c>
      <c r="F234" s="2">
        <f>'New Mortgage'!C247</f>
        <v>230</v>
      </c>
      <c r="G234" s="87">
        <f ca="1">'New Mortgage'!D247</f>
        <v>51044</v>
      </c>
      <c r="H234" s="3">
        <f>'New Mortgage'!H247</f>
        <v>366.97432466070899</v>
      </c>
      <c r="I234" s="3">
        <f t="shared" si="11"/>
        <v>136384.35420796197</v>
      </c>
      <c r="K234" s="3">
        <f t="shared" si="9"/>
        <v>-47.961163218484671</v>
      </c>
    </row>
    <row r="235" spans="1:11" x14ac:dyDescent="0.3">
      <c r="A235" s="2">
        <f>'Current Mortgage'!C248</f>
        <v>231</v>
      </c>
      <c r="B235" s="87">
        <f ca="1">'Current Mortgage'!D248</f>
        <v>51075</v>
      </c>
      <c r="C235" s="88">
        <f>'Current Mortgage'!H248</f>
        <v>314.50669353326805</v>
      </c>
      <c r="D235" s="88">
        <f t="shared" si="10"/>
        <v>166985.82760320825</v>
      </c>
      <c r="F235" s="2">
        <f>'New Mortgage'!C248</f>
        <v>231</v>
      </c>
      <c r="G235" s="87">
        <f ca="1">'New Mortgage'!D248</f>
        <v>51075</v>
      </c>
      <c r="H235" s="3">
        <f>'New Mortgage'!H248</f>
        <v>364.60324900927105</v>
      </c>
      <c r="I235" s="3">
        <f t="shared" si="11"/>
        <v>136748.95745697123</v>
      </c>
      <c r="K235" s="3">
        <f t="shared" si="9"/>
        <v>-50.096555476003005</v>
      </c>
    </row>
    <row r="236" spans="1:11" x14ac:dyDescent="0.3">
      <c r="A236" s="2">
        <f>'Current Mortgage'!C249</f>
        <v>232</v>
      </c>
      <c r="B236" s="87">
        <f ca="1">'Current Mortgage'!D249</f>
        <v>51105</v>
      </c>
      <c r="C236" s="88">
        <f>'Current Mortgage'!H249</f>
        <v>309.98520406461523</v>
      </c>
      <c r="D236" s="88">
        <f t="shared" si="10"/>
        <v>167295.81280727286</v>
      </c>
      <c r="F236" s="2">
        <f>'New Mortgage'!C249</f>
        <v>232</v>
      </c>
      <c r="G236" s="87">
        <f ca="1">'New Mortgage'!D249</f>
        <v>51105</v>
      </c>
      <c r="H236" s="3">
        <f>'New Mortgage'!H249</f>
        <v>362.22624566870451</v>
      </c>
      <c r="I236" s="3">
        <f t="shared" si="11"/>
        <v>137111.18370263994</v>
      </c>
      <c r="K236" s="3">
        <f t="shared" si="9"/>
        <v>-52.241041604089276</v>
      </c>
    </row>
    <row r="237" spans="1:11" x14ac:dyDescent="0.3">
      <c r="A237" s="2">
        <f>'Current Mortgage'!C250</f>
        <v>233</v>
      </c>
      <c r="B237" s="87">
        <f ca="1">'Current Mortgage'!D250</f>
        <v>51136</v>
      </c>
      <c r="C237" s="88">
        <f>'Current Mortgage'!H250</f>
        <v>305.44864296440022</v>
      </c>
      <c r="D237" s="88">
        <f t="shared" si="10"/>
        <v>167601.26145023725</v>
      </c>
      <c r="F237" s="2">
        <f>'New Mortgage'!C250</f>
        <v>233</v>
      </c>
      <c r="G237" s="87">
        <f ca="1">'New Mortgage'!D250</f>
        <v>51136</v>
      </c>
      <c r="H237" s="3">
        <f>'New Mortgage'!H250</f>
        <v>359.84329981978658</v>
      </c>
      <c r="I237" s="3">
        <f t="shared" si="11"/>
        <v>137471.02700245974</v>
      </c>
      <c r="K237" s="3">
        <f t="shared" si="9"/>
        <v>-54.394656855386359</v>
      </c>
    </row>
    <row r="238" spans="1:11" x14ac:dyDescent="0.3">
      <c r="A238" s="2">
        <f>'Current Mortgage'!C251</f>
        <v>234</v>
      </c>
      <c r="B238" s="87">
        <f ca="1">'Current Mortgage'!D251</f>
        <v>51167</v>
      </c>
      <c r="C238" s="88">
        <f>'Current Mortgage'!H251</f>
        <v>300.89695999385123</v>
      </c>
      <c r="D238" s="88">
        <f t="shared" si="10"/>
        <v>167902.15841023109</v>
      </c>
      <c r="F238" s="2">
        <f>'New Mortgage'!C251</f>
        <v>234</v>
      </c>
      <c r="G238" s="87">
        <f ca="1">'New Mortgage'!D251</f>
        <v>51167</v>
      </c>
      <c r="H238" s="3">
        <f>'New Mortgage'!H251</f>
        <v>357.45439660624629</v>
      </c>
      <c r="I238" s="3">
        <f t="shared" si="11"/>
        <v>137828.48139906599</v>
      </c>
      <c r="K238" s="3">
        <f t="shared" si="9"/>
        <v>-56.557436612395065</v>
      </c>
    </row>
    <row r="239" spans="1:11" x14ac:dyDescent="0.3">
      <c r="A239" s="2">
        <f>'Current Mortgage'!C252</f>
        <v>235</v>
      </c>
      <c r="B239" s="87">
        <f ca="1">'Current Mortgage'!D252</f>
        <v>51196</v>
      </c>
      <c r="C239" s="88">
        <f>'Current Mortgage'!H252</f>
        <v>296.3301047467337</v>
      </c>
      <c r="D239" s="88">
        <f t="shared" si="10"/>
        <v>168198.48851497783</v>
      </c>
      <c r="F239" s="2">
        <f>'New Mortgage'!C252</f>
        <v>235</v>
      </c>
      <c r="G239" s="87">
        <f ca="1">'New Mortgage'!D252</f>
        <v>51196</v>
      </c>
      <c r="H239" s="3">
        <f>'New Mortgage'!H252</f>
        <v>355.0595211346722</v>
      </c>
      <c r="I239" s="3">
        <f t="shared" si="11"/>
        <v>138183.54092020067</v>
      </c>
      <c r="K239" s="3">
        <f t="shared" si="9"/>
        <v>-58.7294163879385</v>
      </c>
    </row>
    <row r="240" spans="1:11" x14ac:dyDescent="0.3">
      <c r="A240" s="2">
        <f>'Current Mortgage'!C253</f>
        <v>236</v>
      </c>
      <c r="B240" s="87">
        <f ca="1">'Current Mortgage'!D253</f>
        <v>51227</v>
      </c>
      <c r="C240" s="88">
        <f>'Current Mortgage'!H253</f>
        <v>291.7480266487924</v>
      </c>
      <c r="D240" s="88">
        <f t="shared" si="10"/>
        <v>168490.23654162663</v>
      </c>
      <c r="F240" s="2">
        <f>'New Mortgage'!C253</f>
        <v>236</v>
      </c>
      <c r="G240" s="87">
        <f ca="1">'New Mortgage'!D253</f>
        <v>51227</v>
      </c>
      <c r="H240" s="3">
        <f>'New Mortgage'!H253</f>
        <v>352.65865847441916</v>
      </c>
      <c r="I240" s="3">
        <f t="shared" si="11"/>
        <v>138536.19957867509</v>
      </c>
      <c r="K240" s="3">
        <f t="shared" si="9"/>
        <v>-60.910631825626751</v>
      </c>
    </row>
    <row r="241" spans="1:11" x14ac:dyDescent="0.3">
      <c r="A241" s="2">
        <f>'Current Mortgage'!C254</f>
        <v>237</v>
      </c>
      <c r="B241" s="87">
        <f ca="1">'Current Mortgage'!D254</f>
        <v>51257</v>
      </c>
      <c r="C241" s="88">
        <f>'Current Mortgage'!H254</f>
        <v>287.15067495719131</v>
      </c>
      <c r="D241" s="88">
        <f t="shared" si="10"/>
        <v>168777.38721658383</v>
      </c>
      <c r="F241" s="2">
        <f>'New Mortgage'!C254</f>
        <v>237</v>
      </c>
      <c r="G241" s="87">
        <f ca="1">'New Mortgage'!D254</f>
        <v>51257</v>
      </c>
      <c r="H241" s="3">
        <f>'New Mortgage'!H254</f>
        <v>350.25179365751546</v>
      </c>
      <c r="I241" s="3">
        <f t="shared" si="11"/>
        <v>138886.45137233261</v>
      </c>
      <c r="K241" s="3">
        <f t="shared" si="9"/>
        <v>-63.10111870032415</v>
      </c>
    </row>
    <row r="242" spans="1:11" x14ac:dyDescent="0.3">
      <c r="A242" s="2">
        <f>'Current Mortgage'!C255</f>
        <v>238</v>
      </c>
      <c r="B242" s="87">
        <f ca="1">'Current Mortgage'!D255</f>
        <v>51288</v>
      </c>
      <c r="C242" s="88">
        <f>'Current Mortgage'!H255</f>
        <v>282.53799875995162</v>
      </c>
      <c r="D242" s="88">
        <f t="shared" si="10"/>
        <v>169059.92521534377</v>
      </c>
      <c r="F242" s="2">
        <f>'New Mortgage'!C255</f>
        <v>238</v>
      </c>
      <c r="G242" s="87">
        <f ca="1">'New Mortgage'!D255</f>
        <v>51288</v>
      </c>
      <c r="H242" s="3">
        <f>'New Mortgage'!H255</f>
        <v>347.8389116785695</v>
      </c>
      <c r="I242" s="3">
        <f t="shared" si="11"/>
        <v>139234.29028401119</v>
      </c>
      <c r="K242" s="3">
        <f t="shared" si="9"/>
        <v>-65.300912918617882</v>
      </c>
    </row>
    <row r="243" spans="1:11" x14ac:dyDescent="0.3">
      <c r="A243" s="2">
        <f>'Current Mortgage'!C256</f>
        <v>239</v>
      </c>
      <c r="B243" s="87">
        <f ca="1">'Current Mortgage'!D256</f>
        <v>51318</v>
      </c>
      <c r="C243" s="88">
        <f>'Current Mortgage'!H256</f>
        <v>277.90994697538775</v>
      </c>
      <c r="D243" s="88">
        <f t="shared" si="10"/>
        <v>169337.83516231916</v>
      </c>
      <c r="F243" s="2">
        <f>'New Mortgage'!C256</f>
        <v>239</v>
      </c>
      <c r="G243" s="87">
        <f ca="1">'New Mortgage'!D256</f>
        <v>51318</v>
      </c>
      <c r="H243" s="3">
        <f>'New Mortgage'!H256</f>
        <v>345.41999749467624</v>
      </c>
      <c r="I243" s="3">
        <f t="shared" si="11"/>
        <v>139579.71028150586</v>
      </c>
      <c r="K243" s="3">
        <f t="shared" si="9"/>
        <v>-67.510050519288484</v>
      </c>
    </row>
    <row r="244" spans="1:11" x14ac:dyDescent="0.3">
      <c r="A244" s="2">
        <f>'Current Mortgage'!C257</f>
        <v>240</v>
      </c>
      <c r="B244" s="87">
        <f ca="1">'Current Mortgage'!D257</f>
        <v>51349</v>
      </c>
      <c r="C244" s="88">
        <f>'Current Mortgage'!H257</f>
        <v>273.26646835154202</v>
      </c>
      <c r="D244" s="88">
        <f t="shared" si="10"/>
        <v>169611.10163067069</v>
      </c>
      <c r="F244" s="2">
        <f>'New Mortgage'!C257</f>
        <v>240</v>
      </c>
      <c r="G244" s="87">
        <f ca="1">'New Mortgage'!D257</f>
        <v>51349</v>
      </c>
      <c r="H244" s="3">
        <f>'New Mortgage'!H257</f>
        <v>342.9950360253232</v>
      </c>
      <c r="I244" s="3">
        <f t="shared" si="11"/>
        <v>139922.70531753119</v>
      </c>
      <c r="K244" s="3">
        <f t="shared" si="9"/>
        <v>-69.728567673781185</v>
      </c>
    </row>
    <row r="245" spans="1:11" x14ac:dyDescent="0.3">
      <c r="A245" s="2">
        <f>'Current Mortgage'!C258</f>
        <v>241</v>
      </c>
      <c r="B245" s="87">
        <f ca="1">'Current Mortgage'!D258</f>
        <v>51380</v>
      </c>
      <c r="C245" s="88">
        <f>'Current Mortgage'!H258</f>
        <v>268.60751146561677</v>
      </c>
      <c r="D245" s="88">
        <f t="shared" si="10"/>
        <v>169879.7091421363</v>
      </c>
      <c r="F245" s="2">
        <f>'New Mortgage'!C258</f>
        <v>241</v>
      </c>
      <c r="G245" s="87">
        <f ca="1">'New Mortgage'!D258</f>
        <v>51380</v>
      </c>
      <c r="H245" s="3">
        <f>'New Mortgage'!H258</f>
        <v>340.56401215229681</v>
      </c>
      <c r="I245" s="3">
        <f t="shared" si="11"/>
        <v>140263.26932968348</v>
      </c>
      <c r="K245" s="3">
        <f t="shared" si="9"/>
        <v>-71.956500686680045</v>
      </c>
    </row>
    <row r="246" spans="1:11" x14ac:dyDescent="0.3">
      <c r="A246" s="2">
        <f>'Current Mortgage'!C259</f>
        <v>242</v>
      </c>
      <c r="B246" s="87">
        <f ca="1">'Current Mortgage'!D259</f>
        <v>51410</v>
      </c>
      <c r="C246" s="88">
        <f>'Current Mortgage'!H259</f>
        <v>263.93302472340514</v>
      </c>
      <c r="D246" s="88">
        <f t="shared" si="10"/>
        <v>170143.6421668597</v>
      </c>
      <c r="F246" s="2">
        <f>'New Mortgage'!C259</f>
        <v>242</v>
      </c>
      <c r="G246" s="87">
        <f ca="1">'New Mortgage'!D259</f>
        <v>51410</v>
      </c>
      <c r="H246" s="3">
        <f>'New Mortgage'!H259</f>
        <v>338.12691071958784</v>
      </c>
      <c r="I246" s="3">
        <f t="shared" si="11"/>
        <v>140601.39624040306</v>
      </c>
      <c r="K246" s="3">
        <f t="shared" si="9"/>
        <v>-74.193885996182701</v>
      </c>
    </row>
    <row r="247" spans="1:11" x14ac:dyDescent="0.3">
      <c r="A247" s="2">
        <f>'Current Mortgage'!C260</f>
        <v>243</v>
      </c>
      <c r="B247" s="87">
        <f ca="1">'Current Mortgage'!D260</f>
        <v>51441</v>
      </c>
      <c r="C247" s="88">
        <f>'Current Mortgage'!H260</f>
        <v>259.24295635871943</v>
      </c>
      <c r="D247" s="88">
        <f t="shared" si="10"/>
        <v>170402.88512321841</v>
      </c>
      <c r="F247" s="2">
        <f>'New Mortgage'!C260</f>
        <v>243</v>
      </c>
      <c r="G247" s="87">
        <f ca="1">'New Mortgage'!D260</f>
        <v>51441</v>
      </c>
      <c r="H247" s="3">
        <f>'New Mortgage'!H260</f>
        <v>335.68371653329712</v>
      </c>
      <c r="I247" s="3">
        <f t="shared" si="11"/>
        <v>140937.07995693636</v>
      </c>
      <c r="K247" s="3">
        <f t="shared" si="9"/>
        <v>-76.44076017457769</v>
      </c>
    </row>
    <row r="248" spans="1:11" x14ac:dyDescent="0.3">
      <c r="A248" s="2">
        <f>'Current Mortgage'!C261</f>
        <v>244</v>
      </c>
      <c r="B248" s="87">
        <f ca="1">'Current Mortgage'!D261</f>
        <v>51471</v>
      </c>
      <c r="C248" s="88">
        <f>'Current Mortgage'!H261</f>
        <v>254.53725443281817</v>
      </c>
      <c r="D248" s="88">
        <f t="shared" si="10"/>
        <v>170657.42237765124</v>
      </c>
      <c r="F248" s="2">
        <f>'New Mortgage'!C261</f>
        <v>244</v>
      </c>
      <c r="G248" s="87">
        <f ca="1">'New Mortgage'!D261</f>
        <v>51471</v>
      </c>
      <c r="H248" s="3">
        <f>'New Mortgage'!H261</f>
        <v>333.23441436154064</v>
      </c>
      <c r="I248" s="3">
        <f t="shared" si="11"/>
        <v>141270.31437129789</v>
      </c>
      <c r="K248" s="3">
        <f t="shared" si="9"/>
        <v>-78.697159928722471</v>
      </c>
    </row>
    <row r="249" spans="1:11" x14ac:dyDescent="0.3">
      <c r="A249" s="2">
        <f>'Current Mortgage'!C262</f>
        <v>245</v>
      </c>
      <c r="B249" s="87">
        <f ca="1">'Current Mortgage'!D262</f>
        <v>51502</v>
      </c>
      <c r="C249" s="88">
        <f>'Current Mortgage'!H262</f>
        <v>249.81586683383054</v>
      </c>
      <c r="D249" s="88">
        <f t="shared" si="10"/>
        <v>170907.23824448508</v>
      </c>
      <c r="F249" s="2">
        <f>'New Mortgage'!C262</f>
        <v>245</v>
      </c>
      <c r="G249" s="87">
        <f ca="1">'New Mortgage'!D262</f>
        <v>51502</v>
      </c>
      <c r="H249" s="3">
        <f>'New Mortgage'!H262</f>
        <v>330.7789889343548</v>
      </c>
      <c r="I249" s="3">
        <f t="shared" si="11"/>
        <v>141601.09336023225</v>
      </c>
      <c r="K249" s="3">
        <f t="shared" si="9"/>
        <v>-80.963122100524259</v>
      </c>
    </row>
    <row r="250" spans="1:11" x14ac:dyDescent="0.3">
      <c r="A250" s="2">
        <f>'Current Mortgage'!C263</f>
        <v>246</v>
      </c>
      <c r="B250" s="87">
        <f ca="1">'Current Mortgage'!D263</f>
        <v>51533</v>
      </c>
      <c r="C250" s="88">
        <f>'Current Mortgage'!H263</f>
        <v>245.07874127617961</v>
      </c>
      <c r="D250" s="88">
        <f t="shared" si="10"/>
        <v>171152.31698576125</v>
      </c>
      <c r="F250" s="2">
        <f>'New Mortgage'!C263</f>
        <v>246</v>
      </c>
      <c r="G250" s="87">
        <f ca="1">'New Mortgage'!D263</f>
        <v>51533</v>
      </c>
      <c r="H250" s="3">
        <f>'New Mortgage'!H263</f>
        <v>328.31742494360094</v>
      </c>
      <c r="I250" s="3">
        <f t="shared" si="11"/>
        <v>141929.41078517586</v>
      </c>
      <c r="K250" s="3">
        <f t="shared" si="9"/>
        <v>-83.238683667421327</v>
      </c>
    </row>
    <row r="251" spans="1:11" x14ac:dyDescent="0.3">
      <c r="A251" s="2">
        <f>'Current Mortgage'!C264</f>
        <v>247</v>
      </c>
      <c r="B251" s="87">
        <f ca="1">'Current Mortgage'!D264</f>
        <v>51561</v>
      </c>
      <c r="C251" s="88">
        <f>'Current Mortgage'!H264</f>
        <v>240.32582530000317</v>
      </c>
      <c r="D251" s="88">
        <f t="shared" si="10"/>
        <v>171392.64281106126</v>
      </c>
      <c r="F251" s="2">
        <f>'New Mortgage'!C264</f>
        <v>247</v>
      </c>
      <c r="G251" s="87">
        <f ca="1">'New Mortgage'!D264</f>
        <v>51561</v>
      </c>
      <c r="H251" s="3">
        <f>'New Mortgage'!H264</f>
        <v>325.84970704287019</v>
      </c>
      <c r="I251" s="3">
        <f t="shared" si="11"/>
        <v>142255.26049221872</v>
      </c>
      <c r="K251" s="3">
        <f t="shared" si="9"/>
        <v>-85.523881742867019</v>
      </c>
    </row>
    <row r="252" spans="1:11" x14ac:dyDescent="0.3">
      <c r="A252" s="2">
        <f>'Current Mortgage'!C265</f>
        <v>248</v>
      </c>
      <c r="B252" s="87">
        <f ca="1">'Current Mortgage'!D265</f>
        <v>51592</v>
      </c>
      <c r="C252" s="88">
        <f>'Current Mortgage'!H265</f>
        <v>235.55706627057279</v>
      </c>
      <c r="D252" s="88">
        <f t="shared" si="10"/>
        <v>171628.19987733185</v>
      </c>
      <c r="F252" s="2">
        <f>'New Mortgage'!C265</f>
        <v>248</v>
      </c>
      <c r="G252" s="87">
        <f ca="1">'New Mortgage'!D265</f>
        <v>51592</v>
      </c>
      <c r="H252" s="3">
        <f>'New Mortgage'!H265</f>
        <v>323.37581984738767</v>
      </c>
      <c r="I252" s="3">
        <f t="shared" si="11"/>
        <v>142578.63631206611</v>
      </c>
      <c r="K252" s="3">
        <f t="shared" si="9"/>
        <v>-87.818753576814885</v>
      </c>
    </row>
    <row r="253" spans="1:11" x14ac:dyDescent="0.3">
      <c r="A253" s="2">
        <f>'Current Mortgage'!C266</f>
        <v>249</v>
      </c>
      <c r="B253" s="87">
        <f ca="1">'Current Mortgage'!D266</f>
        <v>51622</v>
      </c>
      <c r="C253" s="88">
        <f>'Current Mortgage'!H266</f>
        <v>230.77241137771102</v>
      </c>
      <c r="D253" s="88">
        <f t="shared" si="10"/>
        <v>171858.97228870957</v>
      </c>
      <c r="F253" s="2">
        <f>'New Mortgage'!C266</f>
        <v>249</v>
      </c>
      <c r="G253" s="87">
        <f ca="1">'New Mortgage'!D266</f>
        <v>51622</v>
      </c>
      <c r="H253" s="3">
        <f>'New Mortgage'!H266</f>
        <v>320.89574793391643</v>
      </c>
      <c r="I253" s="3">
        <f t="shared" si="11"/>
        <v>142899.53206000003</v>
      </c>
      <c r="K253" s="3">
        <f t="shared" si="9"/>
        <v>-90.123336556205402</v>
      </c>
    </row>
    <row r="254" spans="1:11" x14ac:dyDescent="0.3">
      <c r="A254" s="2">
        <f>'Current Mortgage'!C267</f>
        <v>250</v>
      </c>
      <c r="B254" s="87">
        <f ca="1">'Current Mortgage'!D267</f>
        <v>51653</v>
      </c>
      <c r="C254" s="88">
        <f>'Current Mortgage'!H267</f>
        <v>225.97180763520637</v>
      </c>
      <c r="D254" s="88">
        <f t="shared" si="10"/>
        <v>172084.94409634479</v>
      </c>
      <c r="F254" s="2">
        <f>'New Mortgage'!C267</f>
        <v>250</v>
      </c>
      <c r="G254" s="87">
        <f ca="1">'New Mortgage'!D267</f>
        <v>51653</v>
      </c>
      <c r="H254" s="3">
        <f>'New Mortgage'!H267</f>
        <v>318.40947584066151</v>
      </c>
      <c r="I254" s="3">
        <f t="shared" si="11"/>
        <v>143217.94153584068</v>
      </c>
      <c r="K254" s="3">
        <f t="shared" si="9"/>
        <v>-92.43766820545514</v>
      </c>
    </row>
    <row r="255" spans="1:11" x14ac:dyDescent="0.3">
      <c r="A255" s="2">
        <f>'Current Mortgage'!C268</f>
        <v>251</v>
      </c>
      <c r="B255" s="87">
        <f ca="1">'Current Mortgage'!D268</f>
        <v>51683</v>
      </c>
      <c r="C255" s="88">
        <f>'Current Mortgage'!H268</f>
        <v>221.15520188022668</v>
      </c>
      <c r="D255" s="88">
        <f t="shared" si="10"/>
        <v>172306.09929822502</v>
      </c>
      <c r="F255" s="2">
        <f>'New Mortgage'!C268</f>
        <v>251</v>
      </c>
      <c r="G255" s="87">
        <f ca="1">'New Mortgage'!D268</f>
        <v>51683</v>
      </c>
      <c r="H255" s="3">
        <f>'New Mortgage'!H268</f>
        <v>315.91698806717346</v>
      </c>
      <c r="I255" s="3">
        <f t="shared" si="11"/>
        <v>143533.85852390787</v>
      </c>
      <c r="K255" s="3">
        <f t="shared" si="9"/>
        <v>-94.761786186946779</v>
      </c>
    </row>
    <row r="256" spans="1:11" x14ac:dyDescent="0.3">
      <c r="A256" s="2">
        <f>'Current Mortgage'!C269</f>
        <v>252</v>
      </c>
      <c r="B256" s="87">
        <f ca="1">'Current Mortgage'!D269</f>
        <v>51714</v>
      </c>
      <c r="C256" s="88">
        <f>'Current Mortgage'!H269</f>
        <v>216.32254077273041</v>
      </c>
      <c r="D256" s="88">
        <f t="shared" si="10"/>
        <v>172522.42183899775</v>
      </c>
      <c r="F256" s="2">
        <f>'New Mortgage'!C269</f>
        <v>252</v>
      </c>
      <c r="G256" s="87">
        <f ca="1">'New Mortgage'!D269</f>
        <v>51714</v>
      </c>
      <c r="H256" s="3">
        <f>'New Mortgage'!H269</f>
        <v>313.41826907425167</v>
      </c>
      <c r="I256" s="3">
        <f t="shared" si="11"/>
        <v>143847.27679298213</v>
      </c>
      <c r="K256" s="3">
        <f t="shared" si="9"/>
        <v>-97.095728301521262</v>
      </c>
    </row>
    <row r="257" spans="1:11" x14ac:dyDescent="0.3">
      <c r="A257" s="2">
        <f>'Current Mortgage'!C270</f>
        <v>253</v>
      </c>
      <c r="B257" s="87">
        <f ca="1">'Current Mortgage'!D270</f>
        <v>51745</v>
      </c>
      <c r="C257" s="88">
        <f>'Current Mortgage'!H270</f>
        <v>211.47377079487583</v>
      </c>
      <c r="D257" s="88">
        <f t="shared" si="10"/>
        <v>172733.89560979261</v>
      </c>
      <c r="F257" s="2">
        <f>'New Mortgage'!C270</f>
        <v>253</v>
      </c>
      <c r="G257" s="87">
        <f ca="1">'New Mortgage'!D270</f>
        <v>51745</v>
      </c>
      <c r="H257" s="3">
        <f>'New Mortgage'!H270</f>
        <v>310.9133032838476</v>
      </c>
      <c r="I257" s="3">
        <f t="shared" si="11"/>
        <v>144158.19009626599</v>
      </c>
      <c r="K257" s="3">
        <f t="shared" si="9"/>
        <v>-99.439532488971764</v>
      </c>
    </row>
    <row r="258" spans="1:11" x14ac:dyDescent="0.3">
      <c r="A258" s="2">
        <f>'Current Mortgage'!C271</f>
        <v>254</v>
      </c>
      <c r="B258" s="87">
        <f ca="1">'Current Mortgage'!D271</f>
        <v>51775</v>
      </c>
      <c r="C258" s="88">
        <f>'Current Mortgage'!H271</f>
        <v>206.60883825042839</v>
      </c>
      <c r="D258" s="88">
        <f t="shared" si="10"/>
        <v>172940.50444804304</v>
      </c>
      <c r="F258" s="2">
        <f>'New Mortgage'!C271</f>
        <v>254</v>
      </c>
      <c r="G258" s="87">
        <f ca="1">'New Mortgage'!D271</f>
        <v>51775</v>
      </c>
      <c r="H258" s="3">
        <f>'New Mortgage'!H271</f>
        <v>308.40207507896747</v>
      </c>
      <c r="I258" s="3">
        <f t="shared" si="11"/>
        <v>144466.59217134496</v>
      </c>
      <c r="K258" s="3">
        <f t="shared" si="9"/>
        <v>-101.79323682853908</v>
      </c>
    </row>
    <row r="259" spans="1:11" x14ac:dyDescent="0.3">
      <c r="A259" s="2">
        <f>'Current Mortgage'!C272</f>
        <v>255</v>
      </c>
      <c r="B259" s="87">
        <f ca="1">'Current Mortgage'!D272</f>
        <v>51806</v>
      </c>
      <c r="C259" s="88">
        <f>'Current Mortgage'!H272</f>
        <v>201.72768926416612</v>
      </c>
      <c r="D259" s="88">
        <f t="shared" si="10"/>
        <v>173142.2321373072</v>
      </c>
      <c r="F259" s="2">
        <f>'New Mortgage'!C272</f>
        <v>255</v>
      </c>
      <c r="G259" s="87">
        <f ca="1">'New Mortgage'!D272</f>
        <v>51806</v>
      </c>
      <c r="H259" s="3">
        <f>'New Mortgage'!H272</f>
        <v>305.88456880357518</v>
      </c>
      <c r="I259" s="3">
        <f t="shared" si="11"/>
        <v>144772.47674014853</v>
      </c>
      <c r="K259" s="3">
        <f t="shared" si="9"/>
        <v>-104.15687953940906</v>
      </c>
    </row>
    <row r="260" spans="1:11" x14ac:dyDescent="0.3">
      <c r="A260" s="2">
        <f>'Current Mortgage'!C273</f>
        <v>256</v>
      </c>
      <c r="B260" s="87">
        <f ca="1">'Current Mortgage'!D273</f>
        <v>51836</v>
      </c>
      <c r="C260" s="88">
        <f>'Current Mortgage'!H273</f>
        <v>196.83026978128296</v>
      </c>
      <c r="D260" s="88">
        <f t="shared" si="10"/>
        <v>173339.0624070885</v>
      </c>
      <c r="F260" s="2">
        <f>'New Mortgage'!C273</f>
        <v>256</v>
      </c>
      <c r="G260" s="87">
        <f ca="1">'New Mortgage'!D273</f>
        <v>51836</v>
      </c>
      <c r="H260" s="3">
        <f>'New Mortgage'!H273</f>
        <v>303.36076876249439</v>
      </c>
      <c r="I260" s="3">
        <f t="shared" si="11"/>
        <v>145075.83750891103</v>
      </c>
      <c r="K260" s="3">
        <f t="shared" si="9"/>
        <v>-106.53049898121142</v>
      </c>
    </row>
    <row r="261" spans="1:11" x14ac:dyDescent="0.3">
      <c r="A261" s="2">
        <f>'Current Mortgage'!C274</f>
        <v>257</v>
      </c>
      <c r="B261" s="87">
        <f ca="1">'Current Mortgage'!D274</f>
        <v>51867</v>
      </c>
      <c r="C261" s="88">
        <f>'Current Mortgage'!H274</f>
        <v>191.91652556679023</v>
      </c>
      <c r="D261" s="88">
        <f t="shared" si="10"/>
        <v>173530.97893265527</v>
      </c>
      <c r="F261" s="2">
        <f>'New Mortgage'!C274</f>
        <v>257</v>
      </c>
      <c r="G261" s="87">
        <f ca="1">'New Mortgage'!D274</f>
        <v>51867</v>
      </c>
      <c r="H261" s="3">
        <f>'New Mortgage'!H274</f>
        <v>300.83065922131095</v>
      </c>
      <c r="I261" s="3">
        <f t="shared" si="11"/>
        <v>145376.66816813234</v>
      </c>
      <c r="K261" s="3">
        <f t="shared" si="9"/>
        <v>-108.91413365452073</v>
      </c>
    </row>
    <row r="262" spans="1:11" x14ac:dyDescent="0.3">
      <c r="A262" s="2">
        <f>'Current Mortgage'!C275</f>
        <v>258</v>
      </c>
      <c r="B262" s="87">
        <f ca="1">'Current Mortgage'!D275</f>
        <v>51898</v>
      </c>
      <c r="C262" s="88">
        <f>'Current Mortgage'!H275</f>
        <v>186.98640220491586</v>
      </c>
      <c r="D262" s="88">
        <f t="shared" si="10"/>
        <v>173717.9653348602</v>
      </c>
      <c r="F262" s="2">
        <f>'New Mortgage'!C275</f>
        <v>258</v>
      </c>
      <c r="G262" s="87">
        <f ca="1">'New Mortgage'!D275</f>
        <v>51898</v>
      </c>
      <c r="H262" s="3">
        <f>'New Mortgage'!H275</f>
        <v>298.29422440627451</v>
      </c>
      <c r="I262" s="3">
        <f t="shared" si="11"/>
        <v>145674.96239253861</v>
      </c>
      <c r="K262" s="3">
        <f t="shared" ref="K262:K325" si="12">C262-H262</f>
        <v>-111.30782220135865</v>
      </c>
    </row>
    <row r="263" spans="1:11" x14ac:dyDescent="0.3">
      <c r="A263" s="2">
        <f>'Current Mortgage'!C276</f>
        <v>259</v>
      </c>
      <c r="B263" s="87">
        <f ca="1">'Current Mortgage'!D276</f>
        <v>51926</v>
      </c>
      <c r="C263" s="88">
        <f>'Current Mortgage'!H276</f>
        <v>182.0398450985019</v>
      </c>
      <c r="D263" s="88">
        <f t="shared" ref="D263:D326" si="13">D262+C263</f>
        <v>173900.00517995871</v>
      </c>
      <c r="F263" s="2">
        <f>'New Mortgage'!C276</f>
        <v>259</v>
      </c>
      <c r="G263" s="87">
        <f ca="1">'New Mortgage'!D276</f>
        <v>51926</v>
      </c>
      <c r="H263" s="3">
        <f>'New Mortgage'!H276</f>
        <v>295.75144850420048</v>
      </c>
      <c r="I263" s="3">
        <f t="shared" ref="I263:I326" si="14">I262+H263</f>
        <v>145970.7138410428</v>
      </c>
      <c r="K263" s="3">
        <f t="shared" si="12"/>
        <v>-113.71160340569858</v>
      </c>
    </row>
    <row r="264" spans="1:11" x14ac:dyDescent="0.3">
      <c r="A264" s="2">
        <f>'Current Mortgage'!C277</f>
        <v>260</v>
      </c>
      <c r="B264" s="87">
        <f ca="1">'Current Mortgage'!D277</f>
        <v>51957</v>
      </c>
      <c r="C264" s="88">
        <f>'Current Mortgage'!H277</f>
        <v>177.07679946839988</v>
      </c>
      <c r="D264" s="88">
        <f t="shared" si="13"/>
        <v>174077.08197942711</v>
      </c>
      <c r="F264" s="2">
        <f>'New Mortgage'!C277</f>
        <v>260</v>
      </c>
      <c r="G264" s="87">
        <f ca="1">'New Mortgage'!D277</f>
        <v>51957</v>
      </c>
      <c r="H264" s="3">
        <f>'New Mortgage'!H277</f>
        <v>293.20231566237129</v>
      </c>
      <c r="I264" s="3">
        <f t="shared" si="14"/>
        <v>146263.91615670518</v>
      </c>
      <c r="K264" s="3">
        <f t="shared" si="12"/>
        <v>-116.12551619397141</v>
      </c>
    </row>
    <row r="265" spans="1:11" x14ac:dyDescent="0.3">
      <c r="A265" s="2">
        <f>'Current Mortgage'!C278</f>
        <v>261</v>
      </c>
      <c r="B265" s="87">
        <f ca="1">'Current Mortgage'!D278</f>
        <v>51987</v>
      </c>
      <c r="C265" s="88">
        <f>'Current Mortgage'!H278</f>
        <v>172.09721035286418</v>
      </c>
      <c r="D265" s="88">
        <f t="shared" si="13"/>
        <v>174249.17918977997</v>
      </c>
      <c r="F265" s="2">
        <f>'New Mortgage'!C278</f>
        <v>261</v>
      </c>
      <c r="G265" s="87">
        <f ca="1">'New Mortgage'!D278</f>
        <v>51987</v>
      </c>
      <c r="H265" s="3">
        <f>'New Mortgage'!H278</f>
        <v>290.64680998843744</v>
      </c>
      <c r="I265" s="3">
        <f t="shared" si="14"/>
        <v>146554.56296669363</v>
      </c>
      <c r="K265" s="3">
        <f t="shared" si="12"/>
        <v>-118.54959963557326</v>
      </c>
    </row>
    <row r="266" spans="1:11" x14ac:dyDescent="0.3">
      <c r="A266" s="2">
        <f>'Current Mortgage'!C279</f>
        <v>262</v>
      </c>
      <c r="B266" s="87">
        <f ca="1">'Current Mortgage'!D279</f>
        <v>52018</v>
      </c>
      <c r="C266" s="88">
        <f>'Current Mortgage'!H279</f>
        <v>167.10102260694339</v>
      </c>
      <c r="D266" s="88">
        <f t="shared" si="13"/>
        <v>174416.28021238692</v>
      </c>
      <c r="F266" s="2">
        <f>'New Mortgage'!C279</f>
        <v>262</v>
      </c>
      <c r="G266" s="87">
        <f ca="1">'New Mortgage'!D279</f>
        <v>52018</v>
      </c>
      <c r="H266" s="3">
        <f>'New Mortgage'!H279</f>
        <v>288.08491555031884</v>
      </c>
      <c r="I266" s="3">
        <f t="shared" si="14"/>
        <v>146842.64788224394</v>
      </c>
      <c r="K266" s="3">
        <f t="shared" si="12"/>
        <v>-120.98389294337545</v>
      </c>
    </row>
    <row r="267" spans="1:11" x14ac:dyDescent="0.3">
      <c r="A267" s="2">
        <f>'Current Mortgage'!C280</f>
        <v>263</v>
      </c>
      <c r="B267" s="87">
        <f ca="1">'Current Mortgage'!D280</f>
        <v>52048</v>
      </c>
      <c r="C267" s="88">
        <f>'Current Mortgage'!H280</f>
        <v>162.08818090186949</v>
      </c>
      <c r="D267" s="88">
        <f t="shared" si="13"/>
        <v>174578.36839328878</v>
      </c>
      <c r="F267" s="2">
        <f>'New Mortgage'!C280</f>
        <v>263</v>
      </c>
      <c r="G267" s="87">
        <f ca="1">'New Mortgage'!D280</f>
        <v>52048</v>
      </c>
      <c r="H267" s="3">
        <f>'New Mortgage'!H280</f>
        <v>285.51661637610493</v>
      </c>
      <c r="I267" s="3">
        <f t="shared" si="14"/>
        <v>147128.16449862006</v>
      </c>
      <c r="K267" s="3">
        <f t="shared" si="12"/>
        <v>-123.42843547423544</v>
      </c>
    </row>
    <row r="268" spans="1:11" x14ac:dyDescent="0.3">
      <c r="A268" s="2">
        <f>'Current Mortgage'!C281</f>
        <v>264</v>
      </c>
      <c r="B268" s="87">
        <f ca="1">'Current Mortgage'!D281</f>
        <v>52079</v>
      </c>
      <c r="C268" s="88">
        <f>'Current Mortgage'!H281</f>
        <v>157.05862972444538</v>
      </c>
      <c r="D268" s="88">
        <f t="shared" si="13"/>
        <v>174735.42702301324</v>
      </c>
      <c r="F268" s="2">
        <f>'New Mortgage'!C281</f>
        <v>264</v>
      </c>
      <c r="G268" s="87">
        <f ca="1">'New Mortgage'!D281</f>
        <v>52079</v>
      </c>
      <c r="H268" s="3">
        <f>'New Mortgage'!H281</f>
        <v>282.94189645395551</v>
      </c>
      <c r="I268" s="3">
        <f t="shared" si="14"/>
        <v>147411.10639507402</v>
      </c>
      <c r="K268" s="3">
        <f t="shared" si="12"/>
        <v>-125.88326672951013</v>
      </c>
    </row>
    <row r="269" spans="1:11" x14ac:dyDescent="0.3">
      <c r="A269" s="2">
        <f>'Current Mortgage'!C282</f>
        <v>265</v>
      </c>
      <c r="B269" s="87">
        <f ca="1">'Current Mortgage'!D282</f>
        <v>52110</v>
      </c>
      <c r="C269" s="88">
        <f>'Current Mortgage'!H282</f>
        <v>152.01231337642986</v>
      </c>
      <c r="D269" s="88">
        <f t="shared" si="13"/>
        <v>174887.43933638968</v>
      </c>
      <c r="F269" s="2">
        <f>'New Mortgage'!C282</f>
        <v>265</v>
      </c>
      <c r="G269" s="87">
        <f ca="1">'New Mortgage'!D282</f>
        <v>52110</v>
      </c>
      <c r="H269" s="3">
        <f>'New Mortgage'!H282</f>
        <v>280.36073973200064</v>
      </c>
      <c r="I269" s="3">
        <f t="shared" si="14"/>
        <v>147691.46713480601</v>
      </c>
      <c r="K269" s="3">
        <f t="shared" si="12"/>
        <v>-128.34842635557078</v>
      </c>
    </row>
    <row r="270" spans="1:11" x14ac:dyDescent="0.3">
      <c r="A270" s="2">
        <f>'Current Mortgage'!C283</f>
        <v>266</v>
      </c>
      <c r="B270" s="87">
        <f ca="1">'Current Mortgage'!D283</f>
        <v>52140</v>
      </c>
      <c r="C270" s="88">
        <f>'Current Mortgage'!H283</f>
        <v>146.94917597392092</v>
      </c>
      <c r="D270" s="88">
        <f t="shared" si="13"/>
        <v>175034.3885123636</v>
      </c>
      <c r="F270" s="2">
        <f>'New Mortgage'!C283</f>
        <v>266</v>
      </c>
      <c r="G270" s="87">
        <f ca="1">'New Mortgage'!D283</f>
        <v>52140</v>
      </c>
      <c r="H270" s="3">
        <f>'New Mortgage'!H283</f>
        <v>277.77313011824094</v>
      </c>
      <c r="I270" s="3">
        <f t="shared" si="14"/>
        <v>147969.24026492424</v>
      </c>
      <c r="K270" s="3">
        <f t="shared" si="12"/>
        <v>-130.82395414432003</v>
      </c>
    </row>
    <row r="271" spans="1:11" x14ac:dyDescent="0.3">
      <c r="A271" s="2">
        <f>'Current Mortgage'!C284</f>
        <v>267</v>
      </c>
      <c r="B271" s="87">
        <f ca="1">'Current Mortgage'!D284</f>
        <v>52171</v>
      </c>
      <c r="C271" s="88">
        <f>'Current Mortgage'!H284</f>
        <v>141.86916144673697</v>
      </c>
      <c r="D271" s="88">
        <f t="shared" si="13"/>
        <v>175176.25767381032</v>
      </c>
      <c r="F271" s="2">
        <f>'New Mortgage'!C284</f>
        <v>267</v>
      </c>
      <c r="G271" s="87">
        <f ca="1">'New Mortgage'!D284</f>
        <v>52171</v>
      </c>
      <c r="H271" s="3">
        <f>'New Mortgage'!H284</f>
        <v>275.17905148044684</v>
      </c>
      <c r="I271" s="3">
        <f t="shared" si="14"/>
        <v>148244.4193164047</v>
      </c>
      <c r="K271" s="3">
        <f t="shared" si="12"/>
        <v>-133.30989003370988</v>
      </c>
    </row>
    <row r="272" spans="1:11" x14ac:dyDescent="0.3">
      <c r="A272" s="2">
        <f>'Current Mortgage'!C285</f>
        <v>268</v>
      </c>
      <c r="B272" s="87">
        <f ca="1">'Current Mortgage'!D285</f>
        <v>52201</v>
      </c>
      <c r="C272" s="88">
        <f>'Current Mortgage'!H285</f>
        <v>136.77221353779572</v>
      </c>
      <c r="D272" s="88">
        <f t="shared" si="13"/>
        <v>175313.02988734812</v>
      </c>
      <c r="F272" s="2">
        <f>'New Mortgage'!C285</f>
        <v>268</v>
      </c>
      <c r="G272" s="87">
        <f ca="1">'New Mortgage'!D285</f>
        <v>52201</v>
      </c>
      <c r="H272" s="3">
        <f>'New Mortgage'!H285</f>
        <v>272.57848764605825</v>
      </c>
      <c r="I272" s="3">
        <f t="shared" si="14"/>
        <v>148516.99780405077</v>
      </c>
      <c r="K272" s="3">
        <f t="shared" si="12"/>
        <v>-135.80627410826253</v>
      </c>
    </row>
    <row r="273" spans="1:11" x14ac:dyDescent="0.3">
      <c r="A273" s="2">
        <f>'Current Mortgage'!C286</f>
        <v>269</v>
      </c>
      <c r="B273" s="87">
        <f ca="1">'Current Mortgage'!D286</f>
        <v>52232</v>
      </c>
      <c r="C273" s="88">
        <f>'Current Mortgage'!H286</f>
        <v>131.65827580249135</v>
      </c>
      <c r="D273" s="88">
        <f t="shared" si="13"/>
        <v>175444.68816315063</v>
      </c>
      <c r="F273" s="2">
        <f>'New Mortgage'!C286</f>
        <v>269</v>
      </c>
      <c r="G273" s="87">
        <f ca="1">'New Mortgage'!D286</f>
        <v>52232</v>
      </c>
      <c r="H273" s="3">
        <f>'New Mortgage'!H286</f>
        <v>269.97142240208365</v>
      </c>
      <c r="I273" s="3">
        <f t="shared" si="14"/>
        <v>148786.96922645284</v>
      </c>
      <c r="K273" s="3">
        <f t="shared" si="12"/>
        <v>-138.3131465995923</v>
      </c>
    </row>
    <row r="274" spans="1:11" x14ac:dyDescent="0.3">
      <c r="A274" s="2">
        <f>'Current Mortgage'!C287</f>
        <v>270</v>
      </c>
      <c r="B274" s="87">
        <f ca="1">'Current Mortgage'!D287</f>
        <v>52263</v>
      </c>
      <c r="C274" s="88">
        <f>'Current Mortgage'!H287</f>
        <v>126.52729160806929</v>
      </c>
      <c r="D274" s="88">
        <f t="shared" si="13"/>
        <v>175571.2154547587</v>
      </c>
      <c r="F274" s="2">
        <f>'New Mortgage'!C287</f>
        <v>270</v>
      </c>
      <c r="G274" s="87">
        <f ca="1">'New Mortgage'!D287</f>
        <v>52263</v>
      </c>
      <c r="H274" s="3">
        <f>'New Mortgage'!H287</f>
        <v>267.35783949499915</v>
      </c>
      <c r="I274" s="3">
        <f t="shared" si="14"/>
        <v>149054.32706594784</v>
      </c>
      <c r="K274" s="3">
        <f t="shared" si="12"/>
        <v>-140.83054788692988</v>
      </c>
    </row>
    <row r="275" spans="1:11" x14ac:dyDescent="0.3">
      <c r="A275" s="2">
        <f>'Current Mortgage'!C288</f>
        <v>271</v>
      </c>
      <c r="B275" s="87">
        <f ca="1">'Current Mortgage'!D288</f>
        <v>52291</v>
      </c>
      <c r="C275" s="88">
        <f>'Current Mortgage'!H288</f>
        <v>121.37920413299915</v>
      </c>
      <c r="D275" s="88">
        <f t="shared" si="13"/>
        <v>175692.5946588917</v>
      </c>
      <c r="F275" s="2">
        <f>'New Mortgage'!C288</f>
        <v>271</v>
      </c>
      <c r="G275" s="87">
        <f ca="1">'New Mortgage'!D288</f>
        <v>52291</v>
      </c>
      <c r="H275" s="3">
        <f>'New Mortgage'!H288</f>
        <v>264.737722630647</v>
      </c>
      <c r="I275" s="3">
        <f t="shared" si="14"/>
        <v>149319.06478857849</v>
      </c>
      <c r="K275" s="3">
        <f t="shared" si="12"/>
        <v>-143.35851849764785</v>
      </c>
    </row>
    <row r="276" spans="1:11" x14ac:dyDescent="0.3">
      <c r="A276" s="2">
        <f>'Current Mortgage'!C289</f>
        <v>272</v>
      </c>
      <c r="B276" s="87">
        <f ca="1">'Current Mortgage'!D289</f>
        <v>52322</v>
      </c>
      <c r="C276" s="88">
        <f>'Current Mortgage'!H289</f>
        <v>116.21395636634546</v>
      </c>
      <c r="D276" s="88">
        <f t="shared" si="13"/>
        <v>175808.80861525805</v>
      </c>
      <c r="F276" s="2">
        <f>'New Mortgage'!C289</f>
        <v>272</v>
      </c>
      <c r="G276" s="87">
        <f ca="1">'New Mortgage'!D289</f>
        <v>52322</v>
      </c>
      <c r="H276" s="3">
        <f>'New Mortgage'!H289</f>
        <v>262.11105547413388</v>
      </c>
      <c r="I276" s="3">
        <f t="shared" si="14"/>
        <v>149581.17584405263</v>
      </c>
      <c r="K276" s="3">
        <f t="shared" si="12"/>
        <v>-145.89709910778842</v>
      </c>
    </row>
    <row r="277" spans="1:11" x14ac:dyDescent="0.3">
      <c r="A277" s="2">
        <f>'Current Mortgage'!C290</f>
        <v>273</v>
      </c>
      <c r="B277" s="87">
        <f ca="1">'Current Mortgage'!D290</f>
        <v>52352</v>
      </c>
      <c r="C277" s="88">
        <f>'Current Mortgage'!H290</f>
        <v>111.03149110713625</v>
      </c>
      <c r="D277" s="88">
        <f t="shared" si="13"/>
        <v>175919.84010636518</v>
      </c>
      <c r="F277" s="2">
        <f>'New Mortgage'!C290</f>
        <v>273</v>
      </c>
      <c r="G277" s="87">
        <f ca="1">'New Mortgage'!D290</f>
        <v>52352</v>
      </c>
      <c r="H277" s="3">
        <f>'New Mortgage'!H290</f>
        <v>259.47782164972949</v>
      </c>
      <c r="I277" s="3">
        <f t="shared" si="14"/>
        <v>149840.65366570235</v>
      </c>
      <c r="K277" s="3">
        <f t="shared" si="12"/>
        <v>-148.44633054259324</v>
      </c>
    </row>
    <row r="278" spans="1:11" x14ac:dyDescent="0.3">
      <c r="A278" s="2">
        <f>'Current Mortgage'!C291</f>
        <v>274</v>
      </c>
      <c r="B278" s="87">
        <f ca="1">'Current Mortgage'!D291</f>
        <v>52383</v>
      </c>
      <c r="C278" s="88">
        <f>'Current Mortgage'!H291</f>
        <v>105.83175096372968</v>
      </c>
      <c r="D278" s="88">
        <f t="shared" si="13"/>
        <v>176025.67185732891</v>
      </c>
      <c r="F278" s="2">
        <f>'New Mortgage'!C291</f>
        <v>274</v>
      </c>
      <c r="G278" s="87">
        <f ca="1">'New Mortgage'!D291</f>
        <v>52383</v>
      </c>
      <c r="H278" s="3">
        <f>'New Mortgage'!H291</f>
        <v>256.83800474076406</v>
      </c>
      <c r="I278" s="3">
        <f t="shared" si="14"/>
        <v>150097.49167044312</v>
      </c>
      <c r="K278" s="3">
        <f t="shared" si="12"/>
        <v>-151.00625377703437</v>
      </c>
    </row>
    <row r="279" spans="1:11" x14ac:dyDescent="0.3">
      <c r="A279" s="2">
        <f>'Current Mortgage'!C292</f>
        <v>275</v>
      </c>
      <c r="B279" s="87">
        <f ca="1">'Current Mortgage'!D292</f>
        <v>52413</v>
      </c>
      <c r="C279" s="88">
        <f>'Current Mortgage'!H292</f>
        <v>100.61467835317842</v>
      </c>
      <c r="D279" s="88">
        <f t="shared" si="13"/>
        <v>176126.2865356821</v>
      </c>
      <c r="F279" s="2">
        <f>'New Mortgage'!C292</f>
        <v>275</v>
      </c>
      <c r="G279" s="87">
        <f ca="1">'New Mortgage'!D292</f>
        <v>52413</v>
      </c>
      <c r="H279" s="3">
        <f>'New Mortgage'!H292</f>
        <v>254.19158828952627</v>
      </c>
      <c r="I279" s="3">
        <f t="shared" si="14"/>
        <v>150351.68325873264</v>
      </c>
      <c r="K279" s="3">
        <f t="shared" si="12"/>
        <v>-153.57690993634785</v>
      </c>
    </row>
    <row r="280" spans="1:11" x14ac:dyDescent="0.3">
      <c r="A280" s="2">
        <f>'Current Mortgage'!C293</f>
        <v>276</v>
      </c>
      <c r="B280" s="87">
        <f ca="1">'Current Mortgage'!D293</f>
        <v>52444</v>
      </c>
      <c r="C280" s="88">
        <f>'Current Mortgage'!H293</f>
        <v>95.380215500591973</v>
      </c>
      <c r="D280" s="88">
        <f t="shared" si="13"/>
        <v>176221.6667511827</v>
      </c>
      <c r="F280" s="2">
        <f>'New Mortgage'!C293</f>
        <v>276</v>
      </c>
      <c r="G280" s="87">
        <f ca="1">'New Mortgage'!D293</f>
        <v>52444</v>
      </c>
      <c r="H280" s="3">
        <f>'New Mortgage'!H293</f>
        <v>251.53855579716037</v>
      </c>
      <c r="I280" s="3">
        <f t="shared" si="14"/>
        <v>150603.2218145298</v>
      </c>
      <c r="K280" s="3">
        <f t="shared" si="12"/>
        <v>-156.15834029656838</v>
      </c>
    </row>
    <row r="281" spans="1:11" x14ac:dyDescent="0.3">
      <c r="A281" s="2">
        <f>'Current Mortgage'!C294</f>
        <v>277</v>
      </c>
      <c r="B281" s="87">
        <f ca="1">'Current Mortgage'!D294</f>
        <v>52475</v>
      </c>
      <c r="C281" s="88">
        <f>'Current Mortgage'!H294</f>
        <v>90.128304438496926</v>
      </c>
      <c r="D281" s="88">
        <f t="shared" si="13"/>
        <v>176311.79505562119</v>
      </c>
      <c r="F281" s="2">
        <f>'New Mortgage'!C294</f>
        <v>277</v>
      </c>
      <c r="G281" s="87">
        <f ca="1">'New Mortgage'!D294</f>
        <v>52475</v>
      </c>
      <c r="H281" s="3">
        <f>'New Mortgage'!H294</f>
        <v>248.87889072356356</v>
      </c>
      <c r="I281" s="3">
        <f t="shared" si="14"/>
        <v>150852.10070525337</v>
      </c>
      <c r="K281" s="3">
        <f t="shared" si="12"/>
        <v>-158.75058628506662</v>
      </c>
    </row>
    <row r="282" spans="1:11" x14ac:dyDescent="0.3">
      <c r="A282" s="2">
        <f>'Current Mortgage'!C295</f>
        <v>278</v>
      </c>
      <c r="B282" s="87">
        <f ca="1">'Current Mortgage'!D295</f>
        <v>52505</v>
      </c>
      <c r="C282" s="88">
        <f>'Current Mortgage'!H295</f>
        <v>84.858887006194891</v>
      </c>
      <c r="D282" s="88">
        <f t="shared" si="13"/>
        <v>176396.6539426274</v>
      </c>
      <c r="F282" s="2">
        <f>'New Mortgage'!C295</f>
        <v>278</v>
      </c>
      <c r="G282" s="87">
        <f ca="1">'New Mortgage'!D295</f>
        <v>52505</v>
      </c>
      <c r="H282" s="3">
        <f>'New Mortgage'!H295</f>
        <v>246.21257648728275</v>
      </c>
      <c r="I282" s="3">
        <f t="shared" si="14"/>
        <v>151098.31328174064</v>
      </c>
      <c r="K282" s="3">
        <f t="shared" si="12"/>
        <v>-161.35368948108786</v>
      </c>
    </row>
    <row r="283" spans="1:11" x14ac:dyDescent="0.3">
      <c r="A283" s="2">
        <f>'Current Mortgage'!C296</f>
        <v>279</v>
      </c>
      <c r="B283" s="87">
        <f ca="1">'Current Mortgage'!D296</f>
        <v>52536</v>
      </c>
      <c r="C283" s="88">
        <f>'Current Mortgage'!H296</f>
        <v>79.571904849118496</v>
      </c>
      <c r="D283" s="88">
        <f t="shared" si="13"/>
        <v>176476.22584747651</v>
      </c>
      <c r="F283" s="2">
        <f>'New Mortgage'!C296</f>
        <v>279</v>
      </c>
      <c r="G283" s="87">
        <f ca="1">'New Mortgage'!D296</f>
        <v>52536</v>
      </c>
      <c r="H283" s="3">
        <f>'New Mortgage'!H296</f>
        <v>243.53959646541125</v>
      </c>
      <c r="I283" s="3">
        <f t="shared" si="14"/>
        <v>151341.85287820606</v>
      </c>
      <c r="K283" s="3">
        <f t="shared" si="12"/>
        <v>-163.96769161629277</v>
      </c>
    </row>
    <row r="284" spans="1:11" x14ac:dyDescent="0.3">
      <c r="A284" s="2">
        <f>'Current Mortgage'!C297</f>
        <v>280</v>
      </c>
      <c r="B284" s="87">
        <f ca="1">'Current Mortgage'!D297</f>
        <v>52566</v>
      </c>
      <c r="C284" s="88">
        <f>'Current Mortgage'!H297</f>
        <v>74.267299418185203</v>
      </c>
      <c r="D284" s="88">
        <f t="shared" si="13"/>
        <v>176550.4931468947</v>
      </c>
      <c r="F284" s="2">
        <f>'New Mortgage'!C297</f>
        <v>280</v>
      </c>
      <c r="G284" s="87">
        <f ca="1">'New Mortgage'!D297</f>
        <v>52566</v>
      </c>
      <c r="H284" s="3">
        <f>'New Mortgage'!H297</f>
        <v>240.85993399348504</v>
      </c>
      <c r="I284" s="3">
        <f t="shared" si="14"/>
        <v>151582.71281219955</v>
      </c>
      <c r="K284" s="3">
        <f t="shared" si="12"/>
        <v>-166.59263457529983</v>
      </c>
    </row>
    <row r="285" spans="1:11" x14ac:dyDescent="0.3">
      <c r="A285" s="2">
        <f>'Current Mortgage'!C298</f>
        <v>281</v>
      </c>
      <c r="B285" s="87">
        <f ca="1">'Current Mortgage'!D298</f>
        <v>52597</v>
      </c>
      <c r="C285" s="88">
        <f>'Current Mortgage'!H298</f>
        <v>68.945011969148794</v>
      </c>
      <c r="D285" s="88">
        <f t="shared" si="13"/>
        <v>176619.43815886386</v>
      </c>
      <c r="F285" s="2">
        <f>'New Mortgage'!C298</f>
        <v>281</v>
      </c>
      <c r="G285" s="87">
        <f ca="1">'New Mortgage'!D298</f>
        <v>52597</v>
      </c>
      <c r="H285" s="3">
        <f>'New Mortgage'!H298</f>
        <v>238.17357236537904</v>
      </c>
      <c r="I285" s="3">
        <f t="shared" si="14"/>
        <v>151820.88638456492</v>
      </c>
      <c r="K285" s="3">
        <f t="shared" si="12"/>
        <v>-169.22856039623025</v>
      </c>
    </row>
    <row r="286" spans="1:11" x14ac:dyDescent="0.3">
      <c r="A286" s="2">
        <f>'Current Mortgage'!C299</f>
        <v>282</v>
      </c>
      <c r="B286" s="87">
        <f ca="1">'Current Mortgage'!D299</f>
        <v>52628</v>
      </c>
      <c r="C286" s="88">
        <f>'Current Mortgage'!H299</f>
        <v>63.604983561948927</v>
      </c>
      <c r="D286" s="88">
        <f t="shared" si="13"/>
        <v>176683.04314242583</v>
      </c>
      <c r="F286" s="2">
        <f>'New Mortgage'!C299</f>
        <v>282</v>
      </c>
      <c r="G286" s="87">
        <f ca="1">'New Mortgage'!D299</f>
        <v>52628</v>
      </c>
      <c r="H286" s="3">
        <f>'New Mortgage'!H299</f>
        <v>235.48049483320278</v>
      </c>
      <c r="I286" s="3">
        <f t="shared" si="14"/>
        <v>152056.36687939812</v>
      </c>
      <c r="K286" s="3">
        <f t="shared" si="12"/>
        <v>-171.87551127125386</v>
      </c>
    </row>
    <row r="287" spans="1:11" x14ac:dyDescent="0.3">
      <c r="A287" s="2">
        <f>'Current Mortgage'!C300</f>
        <v>283</v>
      </c>
      <c r="B287" s="87">
        <f ca="1">'Current Mortgage'!D300</f>
        <v>52657</v>
      </c>
      <c r="C287" s="88">
        <f>'Current Mortgage'!H300</f>
        <v>58.247155060058397</v>
      </c>
      <c r="D287" s="88">
        <f t="shared" si="13"/>
        <v>176741.29029748589</v>
      </c>
      <c r="F287" s="2">
        <f>'New Mortgage'!C300</f>
        <v>283</v>
      </c>
      <c r="G287" s="87">
        <f ca="1">'New Mortgage'!D300</f>
        <v>52657</v>
      </c>
      <c r="H287" s="3">
        <f>'New Mortgage'!H300</f>
        <v>232.78068460719609</v>
      </c>
      <c r="I287" s="3">
        <f t="shared" si="14"/>
        <v>152289.14756400531</v>
      </c>
      <c r="K287" s="3">
        <f t="shared" si="12"/>
        <v>-174.5335295471377</v>
      </c>
    </row>
    <row r="288" spans="1:11" x14ac:dyDescent="0.3">
      <c r="A288" s="2">
        <f>'Current Mortgage'!C301</f>
        <v>284</v>
      </c>
      <c r="B288" s="87">
        <f ca="1">'Current Mortgage'!D301</f>
        <v>52688</v>
      </c>
      <c r="C288" s="88">
        <f>'Current Mortgage'!H301</f>
        <v>52.871467129828233</v>
      </c>
      <c r="D288" s="88">
        <f t="shared" si="13"/>
        <v>176794.16176461571</v>
      </c>
      <c r="F288" s="2">
        <f>'New Mortgage'!C301</f>
        <v>284</v>
      </c>
      <c r="G288" s="87">
        <f ca="1">'New Mortgage'!D301</f>
        <v>52688</v>
      </c>
      <c r="H288" s="3">
        <f>'New Mortgage'!H301</f>
        <v>230.07412485562438</v>
      </c>
      <c r="I288" s="3">
        <f t="shared" si="14"/>
        <v>152519.22168886094</v>
      </c>
      <c r="K288" s="3">
        <f t="shared" si="12"/>
        <v>-177.20265772579614</v>
      </c>
    </row>
    <row r="289" spans="1:11" x14ac:dyDescent="0.3">
      <c r="A289" s="2">
        <f>'Current Mortgage'!C302</f>
        <v>285</v>
      </c>
      <c r="B289" s="87">
        <f ca="1">'Current Mortgage'!D302</f>
        <v>52718</v>
      </c>
      <c r="C289" s="88">
        <f>'Current Mortgage'!H302</f>
        <v>47.477860239830626</v>
      </c>
      <c r="D289" s="88">
        <f t="shared" si="13"/>
        <v>176841.63962485554</v>
      </c>
      <c r="F289" s="2">
        <f>'New Mortgage'!C302</f>
        <v>285</v>
      </c>
      <c r="G289" s="87">
        <f ca="1">'New Mortgage'!D302</f>
        <v>52718</v>
      </c>
      <c r="H289" s="3">
        <f>'New Mortgage'!H302</f>
        <v>227.3607987046737</v>
      </c>
      <c r="I289" s="3">
        <f t="shared" si="14"/>
        <v>152746.58248756561</v>
      </c>
      <c r="K289" s="3">
        <f t="shared" si="12"/>
        <v>-179.88293846484308</v>
      </c>
    </row>
    <row r="290" spans="1:11" x14ac:dyDescent="0.3">
      <c r="A290" s="2">
        <f>'Current Mortgage'!C303</f>
        <v>286</v>
      </c>
      <c r="B290" s="87">
        <f ca="1">'Current Mortgage'!D303</f>
        <v>52749</v>
      </c>
      <c r="C290" s="88">
        <f>'Current Mortgage'!H303</f>
        <v>42.066274660199703</v>
      </c>
      <c r="D290" s="88">
        <f t="shared" si="13"/>
        <v>176883.70589951574</v>
      </c>
      <c r="F290" s="2">
        <f>'New Mortgage'!C303</f>
        <v>286</v>
      </c>
      <c r="G290" s="87">
        <f ca="1">'New Mortgage'!D303</f>
        <v>52749</v>
      </c>
      <c r="H290" s="3">
        <f>'New Mortgage'!H303</f>
        <v>224.64068923834566</v>
      </c>
      <c r="I290" s="3">
        <f t="shared" si="14"/>
        <v>152971.22317680396</v>
      </c>
      <c r="K290" s="3">
        <f t="shared" si="12"/>
        <v>-182.57441457814596</v>
      </c>
    </row>
    <row r="291" spans="1:11" x14ac:dyDescent="0.3">
      <c r="A291" s="2">
        <f>'Current Mortgage'!C304</f>
        <v>287</v>
      </c>
      <c r="B291" s="87">
        <f ca="1">'Current Mortgage'!D304</f>
        <v>52779</v>
      </c>
      <c r="C291" s="88">
        <f>'Current Mortgage'!H304</f>
        <v>36.636650461970007</v>
      </c>
      <c r="D291" s="88">
        <f t="shared" si="13"/>
        <v>176920.34254997771</v>
      </c>
      <c r="F291" s="2">
        <f>'New Mortgage'!C304</f>
        <v>287</v>
      </c>
      <c r="G291" s="87">
        <f ca="1">'New Mortgage'!D304</f>
        <v>52779</v>
      </c>
      <c r="H291" s="3">
        <f>'New Mortgage'!H304</f>
        <v>221.9137794983518</v>
      </c>
      <c r="I291" s="3">
        <f t="shared" si="14"/>
        <v>153193.1369563023</v>
      </c>
      <c r="K291" s="3">
        <f t="shared" si="12"/>
        <v>-185.27712903638178</v>
      </c>
    </row>
    <row r="292" spans="1:11" x14ac:dyDescent="0.3">
      <c r="A292" s="2">
        <f>'Current Mortgage'!C305</f>
        <v>288</v>
      </c>
      <c r="B292" s="87">
        <f ca="1">'Current Mortgage'!D305</f>
        <v>52810</v>
      </c>
      <c r="C292" s="88">
        <f>'Current Mortgage'!H305</f>
        <v>31.188927516412878</v>
      </c>
      <c r="D292" s="88">
        <f t="shared" si="13"/>
        <v>176951.53147749411</v>
      </c>
      <c r="F292" s="2">
        <f>'New Mortgage'!C305</f>
        <v>288</v>
      </c>
      <c r="G292" s="87">
        <f ca="1">'New Mortgage'!D305</f>
        <v>52810</v>
      </c>
      <c r="H292" s="3">
        <f>'New Mortgage'!H305</f>
        <v>219.18005248400797</v>
      </c>
      <c r="I292" s="3">
        <f t="shared" si="14"/>
        <v>153412.31700878631</v>
      </c>
      <c r="K292" s="3">
        <f t="shared" si="12"/>
        <v>-187.99112496759508</v>
      </c>
    </row>
    <row r="293" spans="1:11" x14ac:dyDescent="0.3">
      <c r="A293" s="2">
        <f>'Current Mortgage'!C306</f>
        <v>289</v>
      </c>
      <c r="B293" s="87">
        <f ca="1">'Current Mortgage'!D306</f>
        <v>52841</v>
      </c>
      <c r="C293" s="88">
        <f>'Current Mortgage'!H306</f>
        <v>25.72304549437056</v>
      </c>
      <c r="D293" s="88">
        <f t="shared" si="13"/>
        <v>176977.25452298849</v>
      </c>
      <c r="F293" s="2">
        <f>'New Mortgage'!C306</f>
        <v>289</v>
      </c>
      <c r="G293" s="87">
        <f ca="1">'New Mortgage'!D306</f>
        <v>52841</v>
      </c>
      <c r="H293" s="3">
        <f>'New Mortgage'!H306</f>
        <v>216.43949115212828</v>
      </c>
      <c r="I293" s="3">
        <f t="shared" si="14"/>
        <v>153628.75649993843</v>
      </c>
      <c r="K293" s="3">
        <f t="shared" si="12"/>
        <v>-190.71644565775773</v>
      </c>
    </row>
    <row r="294" spans="1:11" x14ac:dyDescent="0.3">
      <c r="A294" s="2">
        <f>'Current Mortgage'!C307</f>
        <v>290</v>
      </c>
      <c r="B294" s="87">
        <f ca="1">'Current Mortgage'!D307</f>
        <v>52871</v>
      </c>
      <c r="C294" s="88">
        <f>'Current Mortgage'!H307</f>
        <v>20.238943865588102</v>
      </c>
      <c r="D294" s="88">
        <f t="shared" si="13"/>
        <v>176997.49346685407</v>
      </c>
      <c r="F294" s="2">
        <f>'New Mortgage'!C307</f>
        <v>290</v>
      </c>
      <c r="G294" s="87">
        <f ca="1">'New Mortgage'!D307</f>
        <v>52871</v>
      </c>
      <c r="H294" s="3">
        <f>'New Mortgage'!H307</f>
        <v>213.69207841691889</v>
      </c>
      <c r="I294" s="3">
        <f t="shared" si="14"/>
        <v>153842.44857835534</v>
      </c>
      <c r="K294" s="3">
        <f t="shared" si="12"/>
        <v>-193.45313455133078</v>
      </c>
    </row>
    <row r="295" spans="1:11" x14ac:dyDescent="0.3">
      <c r="A295" s="2">
        <f>'Current Mortgage'!C308</f>
        <v>291</v>
      </c>
      <c r="B295" s="87">
        <f ca="1">'Current Mortgage'!D308</f>
        <v>52902</v>
      </c>
      <c r="C295" s="88">
        <f>'Current Mortgage'!H308</f>
        <v>14.736561898043036</v>
      </c>
      <c r="D295" s="88">
        <f t="shared" si="13"/>
        <v>177012.23002875212</v>
      </c>
      <c r="F295" s="2">
        <f>'New Mortgage'!C308</f>
        <v>291</v>
      </c>
      <c r="G295" s="87">
        <f ca="1">'New Mortgage'!D308</f>
        <v>52902</v>
      </c>
      <c r="H295" s="3">
        <f>'New Mortgage'!H308</f>
        <v>210.93779714987147</v>
      </c>
      <c r="I295" s="3">
        <f t="shared" si="14"/>
        <v>154053.38637550522</v>
      </c>
      <c r="K295" s="3">
        <f t="shared" si="12"/>
        <v>-196.20123525182845</v>
      </c>
    </row>
    <row r="296" spans="1:11" x14ac:dyDescent="0.3">
      <c r="A296" s="2">
        <f>'Current Mortgage'!C309</f>
        <v>292</v>
      </c>
      <c r="B296" s="87">
        <f ca="1">'Current Mortgage'!D309</f>
        <v>52932</v>
      </c>
      <c r="C296" s="88">
        <f>'Current Mortgage'!H309</f>
        <v>9.2158386572728173</v>
      </c>
      <c r="D296" s="88">
        <f t="shared" si="13"/>
        <v>177021.44586740941</v>
      </c>
      <c r="F296" s="2">
        <f>'New Mortgage'!C309</f>
        <v>292</v>
      </c>
      <c r="G296" s="87">
        <f ca="1">'New Mortgage'!D309</f>
        <v>52932</v>
      </c>
      <c r="H296" s="3">
        <f>'New Mortgage'!H309</f>
        <v>208.17663017965646</v>
      </c>
      <c r="I296" s="3">
        <f t="shared" si="14"/>
        <v>154261.56300568487</v>
      </c>
      <c r="K296" s="3">
        <f t="shared" si="12"/>
        <v>-198.96079152238363</v>
      </c>
    </row>
    <row r="297" spans="1:11" x14ac:dyDescent="0.3">
      <c r="A297" s="2">
        <f>'Current Mortgage'!C310</f>
        <v>293</v>
      </c>
      <c r="B297" s="87">
        <f ca="1">'Current Mortgage'!D310</f>
        <v>52963</v>
      </c>
      <c r="C297" s="88">
        <f>'Current Mortgage'!H310</f>
        <v>3.6767130057000315</v>
      </c>
      <c r="D297" s="88">
        <f t="shared" si="13"/>
        <v>177025.1225804151</v>
      </c>
      <c r="F297" s="2">
        <f>'New Mortgage'!C310</f>
        <v>293</v>
      </c>
      <c r="G297" s="87">
        <f ca="1">'New Mortgage'!D310</f>
        <v>52963</v>
      </c>
      <c r="H297" s="3">
        <f>'New Mortgage'!H310</f>
        <v>205.40856029201589</v>
      </c>
      <c r="I297" s="3">
        <f t="shared" si="14"/>
        <v>154466.97156597688</v>
      </c>
      <c r="K297" s="3">
        <f t="shared" si="12"/>
        <v>-201.73184728631585</v>
      </c>
    </row>
    <row r="298" spans="1:11" x14ac:dyDescent="0.3">
      <c r="A298" s="2">
        <f>'Current Mortgage'!C311</f>
        <v>294</v>
      </c>
      <c r="B298" s="87">
        <f ca="1">'Current Mortgage'!D311</f>
        <v>52994</v>
      </c>
      <c r="C298" s="88">
        <f>'Current Mortgage'!H311</f>
        <v>0</v>
      </c>
      <c r="D298" s="88">
        <f t="shared" si="13"/>
        <v>177025.1225804151</v>
      </c>
      <c r="F298" s="2">
        <f>'New Mortgage'!C311</f>
        <v>294</v>
      </c>
      <c r="G298" s="87">
        <f ca="1">'New Mortgage'!D311</f>
        <v>52994</v>
      </c>
      <c r="H298" s="3">
        <f>'New Mortgage'!H311</f>
        <v>202.63357022965621</v>
      </c>
      <c r="I298" s="3">
        <f t="shared" si="14"/>
        <v>154669.60513620655</v>
      </c>
      <c r="K298" s="3">
        <f t="shared" si="12"/>
        <v>-202.63357022965621</v>
      </c>
    </row>
    <row r="299" spans="1:11" x14ac:dyDescent="0.3">
      <c r="A299" s="2">
        <f>'Current Mortgage'!C312</f>
        <v>295</v>
      </c>
      <c r="B299" s="87">
        <f ca="1">'Current Mortgage'!D312</f>
        <v>53022</v>
      </c>
      <c r="C299" s="88">
        <f>'Current Mortgage'!H312</f>
        <v>0</v>
      </c>
      <c r="D299" s="88">
        <f t="shared" si="13"/>
        <v>177025.1225804151</v>
      </c>
      <c r="F299" s="2">
        <f>'New Mortgage'!C312</f>
        <v>295</v>
      </c>
      <c r="G299" s="87">
        <f ca="1">'New Mortgage'!D312</f>
        <v>53022</v>
      </c>
      <c r="H299" s="3">
        <f>'New Mortgage'!H312</f>
        <v>199.85164269214064</v>
      </c>
      <c r="I299" s="3">
        <f t="shared" si="14"/>
        <v>154869.45677889869</v>
      </c>
      <c r="K299" s="3">
        <f t="shared" si="12"/>
        <v>-199.85164269214064</v>
      </c>
    </row>
    <row r="300" spans="1:11" x14ac:dyDescent="0.3">
      <c r="A300" s="2">
        <f>'Current Mortgage'!C313</f>
        <v>296</v>
      </c>
      <c r="B300" s="87">
        <f ca="1">'Current Mortgage'!D313</f>
        <v>53053</v>
      </c>
      <c r="C300" s="88">
        <f>'Current Mortgage'!H313</f>
        <v>0</v>
      </c>
      <c r="D300" s="88">
        <f t="shared" si="13"/>
        <v>177025.1225804151</v>
      </c>
      <c r="F300" s="2">
        <f>'New Mortgage'!C313</f>
        <v>296</v>
      </c>
      <c r="G300" s="87">
        <f ca="1">'New Mortgage'!D313</f>
        <v>53053</v>
      </c>
      <c r="H300" s="3">
        <f>'New Mortgage'!H313</f>
        <v>197.06276033578129</v>
      </c>
      <c r="I300" s="3">
        <f t="shared" si="14"/>
        <v>155066.51953923446</v>
      </c>
      <c r="K300" s="3">
        <f t="shared" si="12"/>
        <v>-197.06276033578129</v>
      </c>
    </row>
    <row r="301" spans="1:11" x14ac:dyDescent="0.3">
      <c r="A301" s="2">
        <f>'Current Mortgage'!C314</f>
        <v>297</v>
      </c>
      <c r="B301" s="87">
        <f ca="1">'Current Mortgage'!D314</f>
        <v>53083</v>
      </c>
      <c r="C301" s="88">
        <f>'Current Mortgage'!H314</f>
        <v>0</v>
      </c>
      <c r="D301" s="88">
        <f t="shared" si="13"/>
        <v>177025.1225804151</v>
      </c>
      <c r="F301" s="2">
        <f>'New Mortgage'!C314</f>
        <v>297</v>
      </c>
      <c r="G301" s="87">
        <f ca="1">'New Mortgage'!D314</f>
        <v>53083</v>
      </c>
      <c r="H301" s="3">
        <f>'New Mortgage'!H314</f>
        <v>194.26690577353105</v>
      </c>
      <c r="I301" s="3">
        <f t="shared" si="14"/>
        <v>155260.78644500798</v>
      </c>
      <c r="K301" s="3">
        <f t="shared" si="12"/>
        <v>-194.26690577353105</v>
      </c>
    </row>
    <row r="302" spans="1:11" x14ac:dyDescent="0.3">
      <c r="A302" s="2">
        <f>'Current Mortgage'!C315</f>
        <v>298</v>
      </c>
      <c r="B302" s="87">
        <f ca="1">'Current Mortgage'!D315</f>
        <v>53114</v>
      </c>
      <c r="C302" s="88">
        <f>'Current Mortgage'!H315</f>
        <v>0</v>
      </c>
      <c r="D302" s="88">
        <f t="shared" si="13"/>
        <v>177025.1225804151</v>
      </c>
      <c r="F302" s="2">
        <f>'New Mortgage'!C315</f>
        <v>298</v>
      </c>
      <c r="G302" s="87">
        <f ca="1">'New Mortgage'!D315</f>
        <v>53114</v>
      </c>
      <c r="H302" s="3">
        <f>'New Mortgage'!H315</f>
        <v>191.46406157487516</v>
      </c>
      <c r="I302" s="3">
        <f t="shared" si="14"/>
        <v>155452.25050658284</v>
      </c>
      <c r="K302" s="3">
        <f t="shared" si="12"/>
        <v>-191.46406157487516</v>
      </c>
    </row>
    <row r="303" spans="1:11" x14ac:dyDescent="0.3">
      <c r="A303" s="2">
        <f>'Current Mortgage'!C316</f>
        <v>299</v>
      </c>
      <c r="B303" s="87">
        <f ca="1">'Current Mortgage'!D316</f>
        <v>53144</v>
      </c>
      <c r="C303" s="88">
        <f>'Current Mortgage'!H316</f>
        <v>0</v>
      </c>
      <c r="D303" s="88">
        <f t="shared" si="13"/>
        <v>177025.1225804151</v>
      </c>
      <c r="F303" s="2">
        <f>'New Mortgage'!C316</f>
        <v>299</v>
      </c>
      <c r="G303" s="87">
        <f ca="1">'New Mortgage'!D316</f>
        <v>53144</v>
      </c>
      <c r="H303" s="3">
        <f>'New Mortgage'!H316</f>
        <v>188.65421026572264</v>
      </c>
      <c r="I303" s="3">
        <f t="shared" si="14"/>
        <v>155640.90471684857</v>
      </c>
      <c r="K303" s="3">
        <f t="shared" si="12"/>
        <v>-188.65421026572264</v>
      </c>
    </row>
    <row r="304" spans="1:11" x14ac:dyDescent="0.3">
      <c r="A304" s="2">
        <f>'Current Mortgage'!C317</f>
        <v>300</v>
      </c>
      <c r="B304" s="87">
        <f ca="1">'Current Mortgage'!D317</f>
        <v>53175</v>
      </c>
      <c r="C304" s="88">
        <f>'Current Mortgage'!H317</f>
        <v>0</v>
      </c>
      <c r="D304" s="88">
        <f t="shared" si="13"/>
        <v>177025.1225804151</v>
      </c>
      <c r="F304" s="2">
        <f>'New Mortgage'!C317</f>
        <v>300</v>
      </c>
      <c r="G304" s="87">
        <f ca="1">'New Mortgage'!D317</f>
        <v>53175</v>
      </c>
      <c r="H304" s="3">
        <f>'New Mortgage'!H317</f>
        <v>185.83733432829726</v>
      </c>
      <c r="I304" s="3">
        <f t="shared" si="14"/>
        <v>155826.74205117687</v>
      </c>
      <c r="K304" s="3">
        <f t="shared" si="12"/>
        <v>-185.83733432829726</v>
      </c>
    </row>
    <row r="305" spans="1:11" x14ac:dyDescent="0.3">
      <c r="A305" s="2">
        <f>'Current Mortgage'!C318</f>
        <v>301</v>
      </c>
      <c r="B305" s="87">
        <f ca="1">'Current Mortgage'!D318</f>
        <v>53206</v>
      </c>
      <c r="C305" s="88">
        <f>'Current Mortgage'!H318</f>
        <v>0</v>
      </c>
      <c r="D305" s="88">
        <f t="shared" si="13"/>
        <v>177025.1225804151</v>
      </c>
      <c r="F305" s="2">
        <f>'New Mortgage'!C318</f>
        <v>301</v>
      </c>
      <c r="G305" s="87">
        <f ca="1">'New Mortgage'!D318</f>
        <v>53206</v>
      </c>
      <c r="H305" s="3">
        <f>'New Mortgage'!H318</f>
        <v>183.01341620102832</v>
      </c>
      <c r="I305" s="3">
        <f t="shared" si="14"/>
        <v>156009.75546737789</v>
      </c>
      <c r="K305" s="3">
        <f t="shared" si="12"/>
        <v>-183.01341620102832</v>
      </c>
    </row>
    <row r="306" spans="1:11" x14ac:dyDescent="0.3">
      <c r="A306" s="2">
        <f>'Current Mortgage'!C319</f>
        <v>302</v>
      </c>
      <c r="B306" s="87">
        <f ca="1">'Current Mortgage'!D319</f>
        <v>53236</v>
      </c>
      <c r="C306" s="88">
        <f>'Current Mortgage'!H319</f>
        <v>0</v>
      </c>
      <c r="D306" s="88">
        <f t="shared" si="13"/>
        <v>177025.1225804151</v>
      </c>
      <c r="F306" s="2">
        <f>'New Mortgage'!C319</f>
        <v>302</v>
      </c>
      <c r="G306" s="87">
        <f ca="1">'New Mortgage'!D319</f>
        <v>53236</v>
      </c>
      <c r="H306" s="3">
        <f>'New Mortgage'!H319</f>
        <v>180.18243827844114</v>
      </c>
      <c r="I306" s="3">
        <f t="shared" si="14"/>
        <v>156189.93790565635</v>
      </c>
      <c r="K306" s="3">
        <f t="shared" si="12"/>
        <v>-180.18243827844114</v>
      </c>
    </row>
    <row r="307" spans="1:11" x14ac:dyDescent="0.3">
      <c r="A307" s="2">
        <f>'Current Mortgage'!C320</f>
        <v>303</v>
      </c>
      <c r="B307" s="87">
        <f ca="1">'Current Mortgage'!D320</f>
        <v>53267</v>
      </c>
      <c r="C307" s="88">
        <f>'Current Mortgage'!H320</f>
        <v>0</v>
      </c>
      <c r="D307" s="88">
        <f t="shared" si="13"/>
        <v>177025.1225804151</v>
      </c>
      <c r="F307" s="2">
        <f>'New Mortgage'!C320</f>
        <v>303</v>
      </c>
      <c r="G307" s="87">
        <f ca="1">'New Mortgage'!D320</f>
        <v>53267</v>
      </c>
      <c r="H307" s="3">
        <f>'New Mortgage'!H320</f>
        <v>177.34438291104755</v>
      </c>
      <c r="I307" s="3">
        <f t="shared" si="14"/>
        <v>156367.2822885674</v>
      </c>
      <c r="K307" s="3">
        <f t="shared" si="12"/>
        <v>-177.34438291104755</v>
      </c>
    </row>
    <row r="308" spans="1:11" x14ac:dyDescent="0.3">
      <c r="A308" s="2">
        <f>'Current Mortgage'!C321</f>
        <v>304</v>
      </c>
      <c r="B308" s="87">
        <f ca="1">'Current Mortgage'!D321</f>
        <v>53297</v>
      </c>
      <c r="C308" s="88">
        <f>'Current Mortgage'!H321</f>
        <v>0</v>
      </c>
      <c r="D308" s="88">
        <f t="shared" si="13"/>
        <v>177025.1225804151</v>
      </c>
      <c r="F308" s="2">
        <f>'New Mortgage'!C321</f>
        <v>304</v>
      </c>
      <c r="G308" s="87">
        <f ca="1">'New Mortgage'!D321</f>
        <v>53297</v>
      </c>
      <c r="H308" s="3">
        <f>'New Mortgage'!H321</f>
        <v>174.49923240523546</v>
      </c>
      <c r="I308" s="3">
        <f t="shared" si="14"/>
        <v>156541.78152097264</v>
      </c>
      <c r="K308" s="3">
        <f t="shared" si="12"/>
        <v>-174.49923240523546</v>
      </c>
    </row>
    <row r="309" spans="1:11" x14ac:dyDescent="0.3">
      <c r="A309" s="2">
        <f>'Current Mortgage'!C322</f>
        <v>305</v>
      </c>
      <c r="B309" s="87">
        <f ca="1">'Current Mortgage'!D322</f>
        <v>53328</v>
      </c>
      <c r="C309" s="88">
        <f>'Current Mortgage'!H322</f>
        <v>0</v>
      </c>
      <c r="D309" s="88">
        <f t="shared" si="13"/>
        <v>177025.1225804151</v>
      </c>
      <c r="F309" s="2">
        <f>'New Mortgage'!C322</f>
        <v>305</v>
      </c>
      <c r="G309" s="87">
        <f ca="1">'New Mortgage'!D322</f>
        <v>53328</v>
      </c>
      <c r="H309" s="3">
        <f>'New Mortgage'!H322</f>
        <v>171.64696902315882</v>
      </c>
      <c r="I309" s="3">
        <f t="shared" si="14"/>
        <v>156713.4284899958</v>
      </c>
      <c r="K309" s="3">
        <f t="shared" si="12"/>
        <v>-171.64696902315882</v>
      </c>
    </row>
    <row r="310" spans="1:11" x14ac:dyDescent="0.3">
      <c r="A310" s="2">
        <f>'Current Mortgage'!C323</f>
        <v>306</v>
      </c>
      <c r="B310" s="87">
        <f ca="1">'Current Mortgage'!D323</f>
        <v>53359</v>
      </c>
      <c r="C310" s="88">
        <f>'Current Mortgage'!H323</f>
        <v>0</v>
      </c>
      <c r="D310" s="88">
        <f t="shared" si="13"/>
        <v>177025.1225804151</v>
      </c>
      <c r="F310" s="2">
        <f>'New Mortgage'!C323</f>
        <v>306</v>
      </c>
      <c r="G310" s="87">
        <f ca="1">'New Mortgage'!D323</f>
        <v>53359</v>
      </c>
      <c r="H310" s="3">
        <f>'New Mortgage'!H323</f>
        <v>168.78757498262701</v>
      </c>
      <c r="I310" s="3">
        <f t="shared" si="14"/>
        <v>156882.21606497842</v>
      </c>
      <c r="K310" s="3">
        <f t="shared" si="12"/>
        <v>-168.78757498262701</v>
      </c>
    </row>
    <row r="311" spans="1:11" x14ac:dyDescent="0.3">
      <c r="A311" s="2">
        <f>'Current Mortgage'!C324</f>
        <v>307</v>
      </c>
      <c r="B311" s="87">
        <f ca="1">'Current Mortgage'!D324</f>
        <v>53387</v>
      </c>
      <c r="C311" s="88">
        <f>'Current Mortgage'!H324</f>
        <v>0</v>
      </c>
      <c r="D311" s="88">
        <f t="shared" si="13"/>
        <v>177025.1225804151</v>
      </c>
      <c r="F311" s="2">
        <f>'New Mortgage'!C324</f>
        <v>307</v>
      </c>
      <c r="G311" s="87">
        <f ca="1">'New Mortgage'!D324</f>
        <v>53387</v>
      </c>
      <c r="H311" s="3">
        <f>'New Mortgage'!H324</f>
        <v>165.92103245699386</v>
      </c>
      <c r="I311" s="3">
        <f t="shared" si="14"/>
        <v>157048.13709743542</v>
      </c>
      <c r="K311" s="3">
        <f t="shared" si="12"/>
        <v>-165.92103245699386</v>
      </c>
    </row>
    <row r="312" spans="1:11" x14ac:dyDescent="0.3">
      <c r="A312" s="2">
        <f>'Current Mortgage'!C325</f>
        <v>308</v>
      </c>
      <c r="B312" s="87">
        <f ca="1">'Current Mortgage'!D325</f>
        <v>53418</v>
      </c>
      <c r="C312" s="88">
        <f>'Current Mortgage'!H325</f>
        <v>0</v>
      </c>
      <c r="D312" s="88">
        <f t="shared" si="13"/>
        <v>177025.1225804151</v>
      </c>
      <c r="F312" s="2">
        <f>'New Mortgage'!C325</f>
        <v>308</v>
      </c>
      <c r="G312" s="87">
        <f ca="1">'New Mortgage'!D325</f>
        <v>53418</v>
      </c>
      <c r="H312" s="3">
        <f>'New Mortgage'!H325</f>
        <v>163.04732357504665</v>
      </c>
      <c r="I312" s="3">
        <f t="shared" si="14"/>
        <v>157211.18442101046</v>
      </c>
      <c r="K312" s="3">
        <f t="shared" si="12"/>
        <v>-163.04732357504665</v>
      </c>
    </row>
    <row r="313" spans="1:11" x14ac:dyDescent="0.3">
      <c r="A313" s="2">
        <f>'Current Mortgage'!C326</f>
        <v>309</v>
      </c>
      <c r="B313" s="87">
        <f ca="1">'Current Mortgage'!D326</f>
        <v>53448</v>
      </c>
      <c r="C313" s="88">
        <f>'Current Mortgage'!H326</f>
        <v>0</v>
      </c>
      <c r="D313" s="88">
        <f t="shared" si="13"/>
        <v>177025.1225804151</v>
      </c>
      <c r="F313" s="2">
        <f>'New Mortgage'!C326</f>
        <v>309</v>
      </c>
      <c r="G313" s="87">
        <f ca="1">'New Mortgage'!D326</f>
        <v>53448</v>
      </c>
      <c r="H313" s="3">
        <f>'New Mortgage'!H326</f>
        <v>160.16643042089456</v>
      </c>
      <c r="I313" s="3">
        <f t="shared" si="14"/>
        <v>157371.35085143134</v>
      </c>
      <c r="K313" s="3">
        <f t="shared" si="12"/>
        <v>-160.16643042089456</v>
      </c>
    </row>
    <row r="314" spans="1:11" x14ac:dyDescent="0.3">
      <c r="A314" s="2">
        <f>'Current Mortgage'!C327</f>
        <v>310</v>
      </c>
      <c r="B314" s="87">
        <f ca="1">'Current Mortgage'!D327</f>
        <v>53479</v>
      </c>
      <c r="C314" s="88">
        <f>'Current Mortgage'!H327</f>
        <v>0</v>
      </c>
      <c r="D314" s="88">
        <f t="shared" si="13"/>
        <v>177025.1225804151</v>
      </c>
      <c r="F314" s="2">
        <f>'New Mortgage'!C327</f>
        <v>310</v>
      </c>
      <c r="G314" s="87">
        <f ca="1">'New Mortgage'!D327</f>
        <v>53479</v>
      </c>
      <c r="H314" s="3">
        <f>'New Mortgage'!H327</f>
        <v>157.27833503385705</v>
      </c>
      <c r="I314" s="3">
        <f t="shared" si="14"/>
        <v>157528.6291864652</v>
      </c>
      <c r="K314" s="3">
        <f t="shared" si="12"/>
        <v>-157.27833503385705</v>
      </c>
    </row>
    <row r="315" spans="1:11" x14ac:dyDescent="0.3">
      <c r="A315" s="2">
        <f>'Current Mortgage'!C328</f>
        <v>311</v>
      </c>
      <c r="B315" s="87">
        <f ca="1">'Current Mortgage'!D328</f>
        <v>53509</v>
      </c>
      <c r="C315" s="88">
        <f>'Current Mortgage'!H328</f>
        <v>0</v>
      </c>
      <c r="D315" s="88">
        <f t="shared" si="13"/>
        <v>177025.1225804151</v>
      </c>
      <c r="F315" s="2">
        <f>'New Mortgage'!C328</f>
        <v>311</v>
      </c>
      <c r="G315" s="87">
        <f ca="1">'New Mortgage'!D328</f>
        <v>53509</v>
      </c>
      <c r="H315" s="3">
        <f>'New Mortgage'!H328</f>
        <v>154.383019408352</v>
      </c>
      <c r="I315" s="3">
        <f t="shared" si="14"/>
        <v>157683.01220587356</v>
      </c>
      <c r="K315" s="3">
        <f t="shared" si="12"/>
        <v>-154.383019408352</v>
      </c>
    </row>
    <row r="316" spans="1:11" x14ac:dyDescent="0.3">
      <c r="A316" s="2">
        <f>'Current Mortgage'!C329</f>
        <v>312</v>
      </c>
      <c r="B316" s="87">
        <f ca="1">'Current Mortgage'!D329</f>
        <v>53540</v>
      </c>
      <c r="C316" s="88">
        <f>'Current Mortgage'!H329</f>
        <v>0</v>
      </c>
      <c r="D316" s="88">
        <f t="shared" si="13"/>
        <v>177025.1225804151</v>
      </c>
      <c r="F316" s="2">
        <f>'New Mortgage'!C329</f>
        <v>312</v>
      </c>
      <c r="G316" s="87">
        <f ca="1">'New Mortgage'!D329</f>
        <v>53540</v>
      </c>
      <c r="H316" s="3">
        <f>'New Mortgage'!H329</f>
        <v>151.48046549378316</v>
      </c>
      <c r="I316" s="3">
        <f t="shared" si="14"/>
        <v>157834.49267136733</v>
      </c>
      <c r="K316" s="3">
        <f t="shared" si="12"/>
        <v>-151.48046549378316</v>
      </c>
    </row>
    <row r="317" spans="1:11" x14ac:dyDescent="0.3">
      <c r="A317" s="2">
        <f>'Current Mortgage'!C330</f>
        <v>313</v>
      </c>
      <c r="B317" s="87">
        <f ca="1">'Current Mortgage'!D330</f>
        <v>53571</v>
      </c>
      <c r="C317" s="88">
        <f>'Current Mortgage'!H330</f>
        <v>0</v>
      </c>
      <c r="D317" s="88">
        <f t="shared" si="13"/>
        <v>177025.1225804151</v>
      </c>
      <c r="F317" s="2">
        <f>'New Mortgage'!C330</f>
        <v>313</v>
      </c>
      <c r="G317" s="87">
        <f ca="1">'New Mortgage'!D330</f>
        <v>53571</v>
      </c>
      <c r="H317" s="3">
        <f>'New Mortgage'!H330</f>
        <v>148.5706551944279</v>
      </c>
      <c r="I317" s="3">
        <f t="shared" si="14"/>
        <v>157983.06332656177</v>
      </c>
      <c r="K317" s="3">
        <f t="shared" si="12"/>
        <v>-148.5706551944279</v>
      </c>
    </row>
    <row r="318" spans="1:11" x14ac:dyDescent="0.3">
      <c r="A318" s="2">
        <f>'Current Mortgage'!C331</f>
        <v>314</v>
      </c>
      <c r="B318" s="87">
        <f ca="1">'Current Mortgage'!D331</f>
        <v>53601</v>
      </c>
      <c r="C318" s="88">
        <f>'Current Mortgage'!H331</f>
        <v>0</v>
      </c>
      <c r="D318" s="88">
        <f t="shared" si="13"/>
        <v>177025.1225804151</v>
      </c>
      <c r="F318" s="2">
        <f>'New Mortgage'!C331</f>
        <v>314</v>
      </c>
      <c r="G318" s="87">
        <f ca="1">'New Mortgage'!D331</f>
        <v>53601</v>
      </c>
      <c r="H318" s="3">
        <f>'New Mortgage'!H331</f>
        <v>145.65357036932426</v>
      </c>
      <c r="I318" s="3">
        <f t="shared" si="14"/>
        <v>158128.71689693109</v>
      </c>
      <c r="K318" s="3">
        <f t="shared" si="12"/>
        <v>-145.65357036932426</v>
      </c>
    </row>
    <row r="319" spans="1:11" x14ac:dyDescent="0.3">
      <c r="A319" s="2">
        <f>'Current Mortgage'!C332</f>
        <v>315</v>
      </c>
      <c r="B319" s="87">
        <f ca="1">'Current Mortgage'!D332</f>
        <v>53632</v>
      </c>
      <c r="C319" s="88">
        <f>'Current Mortgage'!H332</f>
        <v>0</v>
      </c>
      <c r="D319" s="88">
        <f t="shared" si="13"/>
        <v>177025.1225804151</v>
      </c>
      <c r="F319" s="2">
        <f>'New Mortgage'!C332</f>
        <v>315</v>
      </c>
      <c r="G319" s="87">
        <f ca="1">'New Mortgage'!D332</f>
        <v>53632</v>
      </c>
      <c r="H319" s="3">
        <f>'New Mortgage'!H332</f>
        <v>142.72919283215785</v>
      </c>
      <c r="I319" s="3">
        <f t="shared" si="14"/>
        <v>158271.44608976325</v>
      </c>
      <c r="K319" s="3">
        <f t="shared" si="12"/>
        <v>-142.72919283215785</v>
      </c>
    </row>
    <row r="320" spans="1:11" x14ac:dyDescent="0.3">
      <c r="A320" s="2">
        <f>'Current Mortgage'!C333</f>
        <v>316</v>
      </c>
      <c r="B320" s="87">
        <f ca="1">'Current Mortgage'!D333</f>
        <v>53662</v>
      </c>
      <c r="C320" s="88">
        <f>'Current Mortgage'!H333</f>
        <v>0</v>
      </c>
      <c r="D320" s="88">
        <f t="shared" si="13"/>
        <v>177025.1225804151</v>
      </c>
      <c r="F320" s="2">
        <f>'New Mortgage'!C333</f>
        <v>316</v>
      </c>
      <c r="G320" s="87">
        <f ca="1">'New Mortgage'!D333</f>
        <v>53662</v>
      </c>
      <c r="H320" s="3">
        <f>'New Mortgage'!H333</f>
        <v>139.79750435114855</v>
      </c>
      <c r="I320" s="3">
        <f t="shared" si="14"/>
        <v>158411.24359411441</v>
      </c>
      <c r="K320" s="3">
        <f t="shared" si="12"/>
        <v>-139.79750435114855</v>
      </c>
    </row>
    <row r="321" spans="1:11" x14ac:dyDescent="0.3">
      <c r="A321" s="2">
        <f>'Current Mortgage'!C334</f>
        <v>317</v>
      </c>
      <c r="B321" s="87">
        <f ca="1">'Current Mortgage'!D334</f>
        <v>53693</v>
      </c>
      <c r="C321" s="88">
        <f>'Current Mortgage'!H334</f>
        <v>0</v>
      </c>
      <c r="D321" s="88">
        <f t="shared" si="13"/>
        <v>177025.1225804151</v>
      </c>
      <c r="F321" s="2">
        <f>'New Mortgage'!C334</f>
        <v>317</v>
      </c>
      <c r="G321" s="87">
        <f ca="1">'New Mortgage'!D334</f>
        <v>53693</v>
      </c>
      <c r="H321" s="3">
        <f>'New Mortgage'!H334</f>
        <v>136.85848664893672</v>
      </c>
      <c r="I321" s="3">
        <f t="shared" si="14"/>
        <v>158548.10208076335</v>
      </c>
      <c r="K321" s="3">
        <f t="shared" si="12"/>
        <v>-136.85848664893672</v>
      </c>
    </row>
    <row r="322" spans="1:11" x14ac:dyDescent="0.3">
      <c r="A322" s="2">
        <f>'Current Mortgage'!C335</f>
        <v>318</v>
      </c>
      <c r="B322" s="87">
        <f ca="1">'Current Mortgage'!D335</f>
        <v>53724</v>
      </c>
      <c r="C322" s="88">
        <f>'Current Mortgage'!H335</f>
        <v>0</v>
      </c>
      <c r="D322" s="88">
        <f t="shared" si="13"/>
        <v>177025.1225804151</v>
      </c>
      <c r="F322" s="2">
        <f>'New Mortgage'!C335</f>
        <v>318</v>
      </c>
      <c r="G322" s="87">
        <f ca="1">'New Mortgage'!D335</f>
        <v>53724</v>
      </c>
      <c r="H322" s="3">
        <f>'New Mortgage'!H335</f>
        <v>133.91212140246932</v>
      </c>
      <c r="I322" s="3">
        <f t="shared" si="14"/>
        <v>158682.01420216582</v>
      </c>
      <c r="K322" s="3">
        <f t="shared" si="12"/>
        <v>-133.91212140246932</v>
      </c>
    </row>
    <row r="323" spans="1:11" x14ac:dyDescent="0.3">
      <c r="A323" s="2">
        <f>'Current Mortgage'!C336</f>
        <v>319</v>
      </c>
      <c r="B323" s="87">
        <f ca="1">'Current Mortgage'!D336</f>
        <v>53752</v>
      </c>
      <c r="C323" s="88">
        <f>'Current Mortgage'!H336</f>
        <v>0</v>
      </c>
      <c r="D323" s="88">
        <f t="shared" si="13"/>
        <v>177025.1225804151</v>
      </c>
      <c r="F323" s="2">
        <f>'New Mortgage'!C336</f>
        <v>319</v>
      </c>
      <c r="G323" s="87">
        <f ca="1">'New Mortgage'!D336</f>
        <v>53752</v>
      </c>
      <c r="H323" s="3">
        <f>'New Mortgage'!H336</f>
        <v>130.9583902428858</v>
      </c>
      <c r="I323" s="3">
        <f t="shared" si="14"/>
        <v>158812.97259240871</v>
      </c>
      <c r="K323" s="3">
        <f t="shared" si="12"/>
        <v>-130.9583902428858</v>
      </c>
    </row>
    <row r="324" spans="1:11" x14ac:dyDescent="0.3">
      <c r="A324" s="2">
        <f>'Current Mortgage'!C337</f>
        <v>320</v>
      </c>
      <c r="B324" s="87">
        <f ca="1">'Current Mortgage'!D337</f>
        <v>53783</v>
      </c>
      <c r="C324" s="88">
        <f>'Current Mortgage'!H337</f>
        <v>0</v>
      </c>
      <c r="D324" s="88">
        <f t="shared" si="13"/>
        <v>177025.1225804151</v>
      </c>
      <c r="F324" s="2">
        <f>'New Mortgage'!C337</f>
        <v>320</v>
      </c>
      <c r="G324" s="87">
        <f ca="1">'New Mortgage'!D337</f>
        <v>53783</v>
      </c>
      <c r="H324" s="3">
        <f>'New Mortgage'!H337</f>
        <v>127.99727475540331</v>
      </c>
      <c r="I324" s="3">
        <f t="shared" si="14"/>
        <v>158940.96986716412</v>
      </c>
      <c r="K324" s="3">
        <f t="shared" si="12"/>
        <v>-127.99727475540331</v>
      </c>
    </row>
    <row r="325" spans="1:11" x14ac:dyDescent="0.3">
      <c r="A325" s="2">
        <f>'Current Mortgage'!C338</f>
        <v>321</v>
      </c>
      <c r="B325" s="87">
        <f ca="1">'Current Mortgage'!D338</f>
        <v>53813</v>
      </c>
      <c r="C325" s="88">
        <f>'Current Mortgage'!H338</f>
        <v>0</v>
      </c>
      <c r="D325" s="88">
        <f t="shared" si="13"/>
        <v>177025.1225804151</v>
      </c>
      <c r="F325" s="2">
        <f>'New Mortgage'!C338</f>
        <v>321</v>
      </c>
      <c r="G325" s="87">
        <f ca="1">'New Mortgage'!D338</f>
        <v>53813</v>
      </c>
      <c r="H325" s="3">
        <f>'New Mortgage'!H338</f>
        <v>125.0287564792021</v>
      </c>
      <c r="I325" s="3">
        <f t="shared" si="14"/>
        <v>159065.99862364333</v>
      </c>
      <c r="K325" s="3">
        <f t="shared" si="12"/>
        <v>-125.0287564792021</v>
      </c>
    </row>
    <row r="326" spans="1:11" x14ac:dyDescent="0.3">
      <c r="A326" s="2">
        <f>'Current Mortgage'!C339</f>
        <v>322</v>
      </c>
      <c r="B326" s="87">
        <f ca="1">'Current Mortgage'!D339</f>
        <v>53844</v>
      </c>
      <c r="C326" s="88">
        <f>'Current Mortgage'!H339</f>
        <v>0</v>
      </c>
      <c r="D326" s="88">
        <f t="shared" si="13"/>
        <v>177025.1225804151</v>
      </c>
      <c r="F326" s="2">
        <f>'New Mortgage'!C339</f>
        <v>322</v>
      </c>
      <c r="G326" s="87">
        <f ca="1">'New Mortgage'!D339</f>
        <v>53844</v>
      </c>
      <c r="H326" s="3">
        <f>'New Mortgage'!H339</f>
        <v>122.05281690731039</v>
      </c>
      <c r="I326" s="3">
        <f t="shared" si="14"/>
        <v>159188.05144055065</v>
      </c>
      <c r="K326" s="3">
        <f t="shared" ref="K326:K364" si="15">C326-H326</f>
        <v>-122.05281690731039</v>
      </c>
    </row>
    <row r="327" spans="1:11" x14ac:dyDescent="0.3">
      <c r="A327" s="2">
        <f>'Current Mortgage'!C340</f>
        <v>323</v>
      </c>
      <c r="B327" s="87">
        <f ca="1">'Current Mortgage'!D340</f>
        <v>53874</v>
      </c>
      <c r="C327" s="88">
        <f>'Current Mortgage'!H340</f>
        <v>0</v>
      </c>
      <c r="D327" s="88">
        <f t="shared" ref="D327:D364" si="16">D326+C327</f>
        <v>177025.1225804151</v>
      </c>
      <c r="F327" s="2">
        <f>'New Mortgage'!C340</f>
        <v>323</v>
      </c>
      <c r="G327" s="87">
        <f ca="1">'New Mortgage'!D340</f>
        <v>53874</v>
      </c>
      <c r="H327" s="3">
        <f>'New Mortgage'!H340</f>
        <v>119.06943748648895</v>
      </c>
      <c r="I327" s="3">
        <f t="shared" ref="I327:I364" si="17">I326+H327</f>
        <v>159307.12087803715</v>
      </c>
      <c r="K327" s="3">
        <f t="shared" si="15"/>
        <v>-119.06943748648895</v>
      </c>
    </row>
    <row r="328" spans="1:11" x14ac:dyDescent="0.3">
      <c r="A328" s="2">
        <f>'Current Mortgage'!C341</f>
        <v>324</v>
      </c>
      <c r="B328" s="87">
        <f ca="1">'Current Mortgage'!D341</f>
        <v>53905</v>
      </c>
      <c r="C328" s="88">
        <f>'Current Mortgage'!H341</f>
        <v>0</v>
      </c>
      <c r="D328" s="88">
        <f t="shared" si="16"/>
        <v>177025.1225804151</v>
      </c>
      <c r="F328" s="2">
        <f>'New Mortgage'!C341</f>
        <v>324</v>
      </c>
      <c r="G328" s="87">
        <f ca="1">'New Mortgage'!D341</f>
        <v>53905</v>
      </c>
      <c r="H328" s="3">
        <f>'New Mortgage'!H341</f>
        <v>116.07859961711546</v>
      </c>
      <c r="I328" s="3">
        <f t="shared" si="17"/>
        <v>159423.19947765427</v>
      </c>
      <c r="K328" s="3">
        <f t="shared" si="15"/>
        <v>-116.07859961711546</v>
      </c>
    </row>
    <row r="329" spans="1:11" x14ac:dyDescent="0.3">
      <c r="A329" s="2">
        <f>'Current Mortgage'!C342</f>
        <v>325</v>
      </c>
      <c r="B329" s="87">
        <f ca="1">'Current Mortgage'!D342</f>
        <v>53936</v>
      </c>
      <c r="C329" s="88">
        <f>'Current Mortgage'!H342</f>
        <v>0</v>
      </c>
      <c r="D329" s="88">
        <f t="shared" si="16"/>
        <v>177025.1225804151</v>
      </c>
      <c r="F329" s="2">
        <f>'New Mortgage'!C342</f>
        <v>325</v>
      </c>
      <c r="G329" s="87">
        <f ca="1">'New Mortgage'!D342</f>
        <v>53936</v>
      </c>
      <c r="H329" s="3">
        <f>'New Mortgage'!H342</f>
        <v>113.08028465306852</v>
      </c>
      <c r="I329" s="3">
        <f t="shared" si="17"/>
        <v>159536.27976230733</v>
      </c>
      <c r="K329" s="3">
        <f t="shared" si="15"/>
        <v>-113.08028465306852</v>
      </c>
    </row>
    <row r="330" spans="1:11" x14ac:dyDescent="0.3">
      <c r="A330" s="2">
        <f>'Current Mortgage'!C343</f>
        <v>326</v>
      </c>
      <c r="B330" s="87">
        <f ca="1">'Current Mortgage'!D343</f>
        <v>53966</v>
      </c>
      <c r="C330" s="88">
        <f>'Current Mortgage'!H343</f>
        <v>0</v>
      </c>
      <c r="D330" s="88">
        <f t="shared" si="16"/>
        <v>177025.1225804151</v>
      </c>
      <c r="F330" s="2">
        <f>'New Mortgage'!C343</f>
        <v>326</v>
      </c>
      <c r="G330" s="87">
        <f ca="1">'New Mortgage'!D343</f>
        <v>53966</v>
      </c>
      <c r="H330" s="3">
        <f>'New Mortgage'!H343</f>
        <v>110.07447390161147</v>
      </c>
      <c r="I330" s="3">
        <f t="shared" si="17"/>
        <v>159646.35423620895</v>
      </c>
      <c r="K330" s="3">
        <f t="shared" si="15"/>
        <v>-110.07447390161147</v>
      </c>
    </row>
    <row r="331" spans="1:11" x14ac:dyDescent="0.3">
      <c r="A331" s="2">
        <f>'Current Mortgage'!C344</f>
        <v>327</v>
      </c>
      <c r="B331" s="87">
        <f ca="1">'Current Mortgage'!D344</f>
        <v>53997</v>
      </c>
      <c r="C331" s="88">
        <f>'Current Mortgage'!H344</f>
        <v>0</v>
      </c>
      <c r="D331" s="88">
        <f t="shared" si="16"/>
        <v>177025.1225804151</v>
      </c>
      <c r="F331" s="2">
        <f>'New Mortgage'!C344</f>
        <v>327</v>
      </c>
      <c r="G331" s="87">
        <f ca="1">'New Mortgage'!D344</f>
        <v>53997</v>
      </c>
      <c r="H331" s="3">
        <f>'New Mortgage'!H344</f>
        <v>107.06114862327578</v>
      </c>
      <c r="I331" s="3">
        <f t="shared" si="17"/>
        <v>159753.41538483222</v>
      </c>
      <c r="K331" s="3">
        <f t="shared" si="15"/>
        <v>-107.06114862327578</v>
      </c>
    </row>
    <row r="332" spans="1:11" x14ac:dyDescent="0.3">
      <c r="A332" s="2">
        <f>'Current Mortgage'!C345</f>
        <v>328</v>
      </c>
      <c r="B332" s="87">
        <f ca="1">'Current Mortgage'!D345</f>
        <v>54027</v>
      </c>
      <c r="C332" s="88">
        <f>'Current Mortgage'!H345</f>
        <v>0</v>
      </c>
      <c r="D332" s="88">
        <f t="shared" si="16"/>
        <v>177025.1225804151</v>
      </c>
      <c r="F332" s="2">
        <f>'New Mortgage'!C345</f>
        <v>328</v>
      </c>
      <c r="G332" s="87">
        <f ca="1">'New Mortgage'!D345</f>
        <v>54027</v>
      </c>
      <c r="H332" s="3">
        <f>'New Mortgage'!H345</f>
        <v>104.04029003174426</v>
      </c>
      <c r="I332" s="3">
        <f t="shared" si="17"/>
        <v>159857.45567486397</v>
      </c>
      <c r="K332" s="3">
        <f t="shared" si="15"/>
        <v>-104.04029003174426</v>
      </c>
    </row>
    <row r="333" spans="1:11" x14ac:dyDescent="0.3">
      <c r="A333" s="2">
        <f>'Current Mortgage'!C346</f>
        <v>329</v>
      </c>
      <c r="B333" s="87">
        <f ca="1">'Current Mortgage'!D346</f>
        <v>54058</v>
      </c>
      <c r="C333" s="88">
        <f>'Current Mortgage'!H346</f>
        <v>0</v>
      </c>
      <c r="D333" s="88">
        <f t="shared" si="16"/>
        <v>177025.1225804151</v>
      </c>
      <c r="F333" s="2">
        <f>'New Mortgage'!C346</f>
        <v>329</v>
      </c>
      <c r="G333" s="87">
        <f ca="1">'New Mortgage'!D346</f>
        <v>54058</v>
      </c>
      <c r="H333" s="3">
        <f>'New Mortgage'!H346</f>
        <v>101.01187929373391</v>
      </c>
      <c r="I333" s="3">
        <f t="shared" si="17"/>
        <v>159958.46755415772</v>
      </c>
      <c r="K333" s="3">
        <f t="shared" si="15"/>
        <v>-101.01187929373391</v>
      </c>
    </row>
    <row r="334" spans="1:11" x14ac:dyDescent="0.3">
      <c r="A334" s="2">
        <f>'Current Mortgage'!C347</f>
        <v>330</v>
      </c>
      <c r="B334" s="87">
        <f ca="1">'Current Mortgage'!D347</f>
        <v>54089</v>
      </c>
      <c r="C334" s="88">
        <f>'Current Mortgage'!H347</f>
        <v>0</v>
      </c>
      <c r="D334" s="88">
        <f t="shared" si="16"/>
        <v>177025.1225804151</v>
      </c>
      <c r="F334" s="2">
        <f>'New Mortgage'!C347</f>
        <v>330</v>
      </c>
      <c r="G334" s="87">
        <f ca="1">'New Mortgage'!D347</f>
        <v>54089</v>
      </c>
      <c r="H334" s="3">
        <f>'New Mortgage'!H347</f>
        <v>97.975897528878519</v>
      </c>
      <c r="I334" s="3">
        <f t="shared" si="17"/>
        <v>160056.44345168659</v>
      </c>
      <c r="K334" s="3">
        <f t="shared" si="15"/>
        <v>-97.975897528878519</v>
      </c>
    </row>
    <row r="335" spans="1:11" x14ac:dyDescent="0.3">
      <c r="A335" s="2">
        <f>'Current Mortgage'!C348</f>
        <v>331</v>
      </c>
      <c r="B335" s="87">
        <f ca="1">'Current Mortgage'!D348</f>
        <v>54118</v>
      </c>
      <c r="C335" s="88">
        <f>'Current Mortgage'!H348</f>
        <v>0</v>
      </c>
      <c r="D335" s="88">
        <f t="shared" si="16"/>
        <v>177025.1225804151</v>
      </c>
      <c r="F335" s="2">
        <f>'New Mortgage'!C348</f>
        <v>331</v>
      </c>
      <c r="G335" s="87">
        <f ca="1">'New Mortgage'!D348</f>
        <v>54118</v>
      </c>
      <c r="H335" s="3">
        <f>'New Mortgage'!H348</f>
        <v>94.932325809611015</v>
      </c>
      <c r="I335" s="3">
        <f t="shared" si="17"/>
        <v>160151.3757774962</v>
      </c>
      <c r="K335" s="3">
        <f t="shared" si="15"/>
        <v>-94.932325809611015</v>
      </c>
    </row>
    <row r="336" spans="1:11" x14ac:dyDescent="0.3">
      <c r="A336" s="2">
        <f>'Current Mortgage'!C349</f>
        <v>332</v>
      </c>
      <c r="B336" s="87">
        <f ca="1">'Current Mortgage'!D349</f>
        <v>54149</v>
      </c>
      <c r="C336" s="88">
        <f>'Current Mortgage'!H349</f>
        <v>0</v>
      </c>
      <c r="D336" s="88">
        <f t="shared" si="16"/>
        <v>177025.1225804151</v>
      </c>
      <c r="F336" s="2">
        <f>'New Mortgage'!C349</f>
        <v>332</v>
      </c>
      <c r="G336" s="87">
        <f ca="1">'New Mortgage'!D349</f>
        <v>54149</v>
      </c>
      <c r="H336" s="3">
        <f>'New Mortgage'!H349</f>
        <v>91.881145161045339</v>
      </c>
      <c r="I336" s="3">
        <f t="shared" si="17"/>
        <v>160243.25692265725</v>
      </c>
      <c r="K336" s="3">
        <f t="shared" si="15"/>
        <v>-91.881145161045339</v>
      </c>
    </row>
    <row r="337" spans="1:11" x14ac:dyDescent="0.3">
      <c r="A337" s="2">
        <f>'Current Mortgage'!C350</f>
        <v>333</v>
      </c>
      <c r="B337" s="87">
        <f ca="1">'Current Mortgage'!D350</f>
        <v>54179</v>
      </c>
      <c r="C337" s="88">
        <f>'Current Mortgage'!H350</f>
        <v>0</v>
      </c>
      <c r="D337" s="88">
        <f t="shared" si="16"/>
        <v>177025.1225804151</v>
      </c>
      <c r="F337" s="2">
        <f>'New Mortgage'!C350</f>
        <v>333</v>
      </c>
      <c r="G337" s="87">
        <f ca="1">'New Mortgage'!D350</f>
        <v>54179</v>
      </c>
      <c r="H337" s="3">
        <f>'New Mortgage'!H350</f>
        <v>88.822336560858247</v>
      </c>
      <c r="I337" s="3">
        <f t="shared" si="17"/>
        <v>160332.07925921812</v>
      </c>
      <c r="K337" s="3">
        <f t="shared" si="15"/>
        <v>-88.822336560858247</v>
      </c>
    </row>
    <row r="338" spans="1:11" x14ac:dyDescent="0.3">
      <c r="A338" s="2">
        <f>'Current Mortgage'!C351</f>
        <v>334</v>
      </c>
      <c r="B338" s="87">
        <f ca="1">'Current Mortgage'!D351</f>
        <v>54210</v>
      </c>
      <c r="C338" s="88">
        <f>'Current Mortgage'!H351</f>
        <v>0</v>
      </c>
      <c r="D338" s="88">
        <f t="shared" si="16"/>
        <v>177025.1225804151</v>
      </c>
      <c r="F338" s="2">
        <f>'New Mortgage'!C351</f>
        <v>334</v>
      </c>
      <c r="G338" s="87">
        <f ca="1">'New Mortgage'!D351</f>
        <v>54210</v>
      </c>
      <c r="H338" s="3">
        <f>'New Mortgage'!H351</f>
        <v>85.75588093917068</v>
      </c>
      <c r="I338" s="3">
        <f t="shared" si="17"/>
        <v>160417.83514015729</v>
      </c>
      <c r="K338" s="3">
        <f t="shared" si="15"/>
        <v>-85.75588093917068</v>
      </c>
    </row>
    <row r="339" spans="1:11" x14ac:dyDescent="0.3">
      <c r="A339" s="2">
        <f>'Current Mortgage'!C352</f>
        <v>335</v>
      </c>
      <c r="B339" s="87">
        <f ca="1">'Current Mortgage'!D352</f>
        <v>54240</v>
      </c>
      <c r="C339" s="88">
        <f>'Current Mortgage'!H352</f>
        <v>0</v>
      </c>
      <c r="D339" s="88">
        <f t="shared" si="16"/>
        <v>177025.1225804151</v>
      </c>
      <c r="F339" s="2">
        <f>'New Mortgage'!C352</f>
        <v>335</v>
      </c>
      <c r="G339" s="87">
        <f ca="1">'New Mortgage'!D352</f>
        <v>54240</v>
      </c>
      <c r="H339" s="3">
        <f>'New Mortgage'!H352</f>
        <v>82.681759178428891</v>
      </c>
      <c r="I339" s="3">
        <f t="shared" si="17"/>
        <v>160500.51689933572</v>
      </c>
      <c r="K339" s="3">
        <f t="shared" si="15"/>
        <v>-82.681759178428891</v>
      </c>
    </row>
    <row r="340" spans="1:11" x14ac:dyDescent="0.3">
      <c r="A340" s="2">
        <f>'Current Mortgage'!C353</f>
        <v>336</v>
      </c>
      <c r="B340" s="87">
        <f ca="1">'Current Mortgage'!D353</f>
        <v>54271</v>
      </c>
      <c r="C340" s="88">
        <f>'Current Mortgage'!H353</f>
        <v>0</v>
      </c>
      <c r="D340" s="88">
        <f t="shared" si="16"/>
        <v>177025.1225804151</v>
      </c>
      <c r="F340" s="2">
        <f>'New Mortgage'!C353</f>
        <v>336</v>
      </c>
      <c r="G340" s="87">
        <f ca="1">'New Mortgage'!D353</f>
        <v>54271</v>
      </c>
      <c r="H340" s="3">
        <f>'New Mortgage'!H353</f>
        <v>79.599952113285255</v>
      </c>
      <c r="I340" s="3">
        <f t="shared" si="17"/>
        <v>160580.11685144901</v>
      </c>
      <c r="K340" s="3">
        <f t="shared" si="15"/>
        <v>-79.599952113285255</v>
      </c>
    </row>
    <row r="341" spans="1:11" x14ac:dyDescent="0.3">
      <c r="A341" s="2">
        <f>'Current Mortgage'!C354</f>
        <v>337</v>
      </c>
      <c r="B341" s="87">
        <f ca="1">'Current Mortgage'!D354</f>
        <v>54302</v>
      </c>
      <c r="C341" s="88">
        <f>'Current Mortgage'!H354</f>
        <v>0</v>
      </c>
      <c r="D341" s="88">
        <f t="shared" si="16"/>
        <v>177025.1225804151</v>
      </c>
      <c r="F341" s="2">
        <f>'New Mortgage'!C354</f>
        <v>337</v>
      </c>
      <c r="G341" s="87">
        <f ca="1">'New Mortgage'!D354</f>
        <v>54302</v>
      </c>
      <c r="H341" s="3">
        <f>'New Mortgage'!H354</f>
        <v>76.51044053047876</v>
      </c>
      <c r="I341" s="3">
        <f t="shared" si="17"/>
        <v>160656.6272919795</v>
      </c>
      <c r="K341" s="3">
        <f t="shared" si="15"/>
        <v>-76.51044053047876</v>
      </c>
    </row>
    <row r="342" spans="1:11" x14ac:dyDescent="0.3">
      <c r="A342" s="2">
        <f>'Current Mortgage'!C355</f>
        <v>338</v>
      </c>
      <c r="B342" s="87">
        <f ca="1">'Current Mortgage'!D355</f>
        <v>54332</v>
      </c>
      <c r="C342" s="88">
        <f>'Current Mortgage'!H355</f>
        <v>0</v>
      </c>
      <c r="D342" s="88">
        <f t="shared" si="16"/>
        <v>177025.1225804151</v>
      </c>
      <c r="F342" s="2">
        <f>'New Mortgage'!C355</f>
        <v>338</v>
      </c>
      <c r="G342" s="87">
        <f ca="1">'New Mortgage'!D355</f>
        <v>54332</v>
      </c>
      <c r="H342" s="3">
        <f>'New Mortgage'!H355</f>
        <v>73.413205168715237</v>
      </c>
      <c r="I342" s="3">
        <f t="shared" si="17"/>
        <v>160730.04049714821</v>
      </c>
      <c r="K342" s="3">
        <f t="shared" si="15"/>
        <v>-73.413205168715237</v>
      </c>
    </row>
    <row r="343" spans="1:11" x14ac:dyDescent="0.3">
      <c r="A343" s="2">
        <f>'Current Mortgage'!C356</f>
        <v>339</v>
      </c>
      <c r="B343" s="87">
        <f ca="1">'Current Mortgage'!D356</f>
        <v>54363</v>
      </c>
      <c r="C343" s="88">
        <f>'Current Mortgage'!H356</f>
        <v>0</v>
      </c>
      <c r="D343" s="88">
        <f t="shared" si="16"/>
        <v>177025.1225804151</v>
      </c>
      <c r="F343" s="2">
        <f>'New Mortgage'!C356</f>
        <v>339</v>
      </c>
      <c r="G343" s="87">
        <f ca="1">'New Mortgage'!D356</f>
        <v>54363</v>
      </c>
      <c r="H343" s="3">
        <f>'New Mortgage'!H356</f>
        <v>70.308226718547317</v>
      </c>
      <c r="I343" s="3">
        <f t="shared" si="17"/>
        <v>160800.34872386674</v>
      </c>
      <c r="K343" s="3">
        <f t="shared" si="15"/>
        <v>-70.308226718547317</v>
      </c>
    </row>
    <row r="344" spans="1:11" x14ac:dyDescent="0.3">
      <c r="A344" s="2">
        <f>'Current Mortgage'!C357</f>
        <v>340</v>
      </c>
      <c r="B344" s="87">
        <f ca="1">'Current Mortgage'!D357</f>
        <v>54393</v>
      </c>
      <c r="C344" s="88">
        <f>'Current Mortgage'!H357</f>
        <v>0</v>
      </c>
      <c r="D344" s="88">
        <f t="shared" si="16"/>
        <v>177025.1225804151</v>
      </c>
      <c r="F344" s="2">
        <f>'New Mortgage'!C357</f>
        <v>340</v>
      </c>
      <c r="G344" s="87">
        <f ca="1">'New Mortgage'!D357</f>
        <v>54393</v>
      </c>
      <c r="H344" s="3">
        <f>'New Mortgage'!H357</f>
        <v>67.195485822253971</v>
      </c>
      <c r="I344" s="3">
        <f t="shared" si="17"/>
        <v>160867.54420968899</v>
      </c>
      <c r="K344" s="3">
        <f t="shared" si="15"/>
        <v>-67.195485822253971</v>
      </c>
    </row>
    <row r="345" spans="1:11" x14ac:dyDescent="0.3">
      <c r="A345" s="2">
        <f>'Current Mortgage'!C358</f>
        <v>341</v>
      </c>
      <c r="B345" s="87">
        <f ca="1">'Current Mortgage'!D358</f>
        <v>54424</v>
      </c>
      <c r="C345" s="88">
        <f>'Current Mortgage'!H358</f>
        <v>0</v>
      </c>
      <c r="D345" s="88">
        <f t="shared" si="16"/>
        <v>177025.1225804151</v>
      </c>
      <c r="F345" s="2">
        <f>'New Mortgage'!C358</f>
        <v>341</v>
      </c>
      <c r="G345" s="87">
        <f ca="1">'New Mortgage'!D358</f>
        <v>54424</v>
      </c>
      <c r="H345" s="3">
        <f>'New Mortgage'!H358</f>
        <v>64.074963073719886</v>
      </c>
      <c r="I345" s="3">
        <f t="shared" si="17"/>
        <v>160931.6191727627</v>
      </c>
      <c r="K345" s="3">
        <f t="shared" si="15"/>
        <v>-64.074963073719886</v>
      </c>
    </row>
    <row r="346" spans="1:11" x14ac:dyDescent="0.3">
      <c r="A346" s="2">
        <f>'Current Mortgage'!C359</f>
        <v>342</v>
      </c>
      <c r="B346" s="87">
        <f ca="1">'Current Mortgage'!D359</f>
        <v>54455</v>
      </c>
      <c r="C346" s="88">
        <f>'Current Mortgage'!H359</f>
        <v>0</v>
      </c>
      <c r="D346" s="88">
        <f t="shared" si="16"/>
        <v>177025.1225804151</v>
      </c>
      <c r="F346" s="2">
        <f>'New Mortgage'!C359</f>
        <v>342</v>
      </c>
      <c r="G346" s="87">
        <f ca="1">'New Mortgage'!D359</f>
        <v>54455</v>
      </c>
      <c r="H346" s="3">
        <f>'New Mortgage'!H359</f>
        <v>60.946639018314485</v>
      </c>
      <c r="I346" s="3">
        <f t="shared" si="17"/>
        <v>160992.56581178101</v>
      </c>
      <c r="K346" s="3">
        <f t="shared" si="15"/>
        <v>-60.946639018314485</v>
      </c>
    </row>
    <row r="347" spans="1:11" x14ac:dyDescent="0.3">
      <c r="A347" s="2">
        <f>'Current Mortgage'!C360</f>
        <v>343</v>
      </c>
      <c r="B347" s="87">
        <f ca="1">'Current Mortgage'!D360</f>
        <v>54483</v>
      </c>
      <c r="C347" s="88">
        <f>'Current Mortgage'!H360</f>
        <v>0</v>
      </c>
      <c r="D347" s="88">
        <f t="shared" si="16"/>
        <v>177025.1225804151</v>
      </c>
      <c r="F347" s="2">
        <f>'New Mortgage'!C360</f>
        <v>343</v>
      </c>
      <c r="G347" s="87">
        <f ca="1">'New Mortgage'!D360</f>
        <v>54483</v>
      </c>
      <c r="H347" s="3">
        <f>'New Mortgage'!H360</f>
        <v>57.810494152770552</v>
      </c>
      <c r="I347" s="3">
        <f t="shared" si="17"/>
        <v>161050.37630593378</v>
      </c>
      <c r="K347" s="3">
        <f t="shared" si="15"/>
        <v>-57.810494152770552</v>
      </c>
    </row>
    <row r="348" spans="1:11" x14ac:dyDescent="0.3">
      <c r="A348" s="2">
        <f>'Current Mortgage'!C361</f>
        <v>344</v>
      </c>
      <c r="B348" s="87">
        <f ca="1">'Current Mortgage'!D361</f>
        <v>54514</v>
      </c>
      <c r="C348" s="88">
        <f>'Current Mortgage'!H361</f>
        <v>0</v>
      </c>
      <c r="D348" s="88">
        <f t="shared" si="16"/>
        <v>177025.1225804151</v>
      </c>
      <c r="F348" s="2">
        <f>'New Mortgage'!C361</f>
        <v>344</v>
      </c>
      <c r="G348" s="87">
        <f ca="1">'New Mortgage'!D361</f>
        <v>54514</v>
      </c>
      <c r="H348" s="3">
        <f>'New Mortgage'!H361</f>
        <v>54.666508925062764</v>
      </c>
      <c r="I348" s="3">
        <f t="shared" si="17"/>
        <v>161105.04281485884</v>
      </c>
      <c r="K348" s="3">
        <f t="shared" si="15"/>
        <v>-54.666508925062764</v>
      </c>
    </row>
    <row r="349" spans="1:11" x14ac:dyDescent="0.3">
      <c r="A349" s="2">
        <f>'Current Mortgage'!C362</f>
        <v>345</v>
      </c>
      <c r="B349" s="87">
        <f ca="1">'Current Mortgage'!D362</f>
        <v>54544</v>
      </c>
      <c r="C349" s="88">
        <f>'Current Mortgage'!H362</f>
        <v>0</v>
      </c>
      <c r="D349" s="88">
        <f t="shared" si="16"/>
        <v>177025.1225804151</v>
      </c>
      <c r="F349" s="2">
        <f>'New Mortgage'!C362</f>
        <v>345</v>
      </c>
      <c r="G349" s="87">
        <f ca="1">'New Mortgage'!D362</f>
        <v>54544</v>
      </c>
      <c r="H349" s="3">
        <f>'New Mortgage'!H362</f>
        <v>51.514663734285705</v>
      </c>
      <c r="I349" s="3">
        <f t="shared" si="17"/>
        <v>161156.55747859314</v>
      </c>
      <c r="K349" s="3">
        <f t="shared" si="15"/>
        <v>-51.514663734285705</v>
      </c>
    </row>
    <row r="350" spans="1:11" x14ac:dyDescent="0.3">
      <c r="A350" s="2">
        <f>'Current Mortgage'!C363</f>
        <v>346</v>
      </c>
      <c r="B350" s="87">
        <f ca="1">'Current Mortgage'!D363</f>
        <v>54575</v>
      </c>
      <c r="C350" s="88">
        <f>'Current Mortgage'!H363</f>
        <v>0</v>
      </c>
      <c r="D350" s="88">
        <f t="shared" si="16"/>
        <v>177025.1225804151</v>
      </c>
      <c r="F350" s="2">
        <f>'New Mortgage'!C363</f>
        <v>346</v>
      </c>
      <c r="G350" s="87">
        <f ca="1">'New Mortgage'!D363</f>
        <v>54575</v>
      </c>
      <c r="H350" s="3">
        <f>'New Mortgage'!H363</f>
        <v>48.354938930531709</v>
      </c>
      <c r="I350" s="3">
        <f t="shared" si="17"/>
        <v>161204.91241752368</v>
      </c>
      <c r="K350" s="3">
        <f t="shared" si="15"/>
        <v>-48.354938930531709</v>
      </c>
    </row>
    <row r="351" spans="1:11" x14ac:dyDescent="0.3">
      <c r="A351" s="2">
        <f>'Current Mortgage'!C364</f>
        <v>347</v>
      </c>
      <c r="B351" s="87">
        <f ca="1">'Current Mortgage'!D364</f>
        <v>54605</v>
      </c>
      <c r="C351" s="88">
        <f>'Current Mortgage'!H364</f>
        <v>0</v>
      </c>
      <c r="D351" s="88">
        <f t="shared" si="16"/>
        <v>177025.1225804151</v>
      </c>
      <c r="F351" s="2">
        <f>'New Mortgage'!C364</f>
        <v>347</v>
      </c>
      <c r="G351" s="87">
        <f ca="1">'New Mortgage'!D364</f>
        <v>54605</v>
      </c>
      <c r="H351" s="3">
        <f>'New Mortgage'!H364</f>
        <v>45.187314814768328</v>
      </c>
      <c r="I351" s="3">
        <f t="shared" si="17"/>
        <v>161250.09973233845</v>
      </c>
      <c r="K351" s="3">
        <f t="shared" si="15"/>
        <v>-45.187314814768328</v>
      </c>
    </row>
    <row r="352" spans="1:11" x14ac:dyDescent="0.3">
      <c r="A352" s="2">
        <f>'Current Mortgage'!C365</f>
        <v>348</v>
      </c>
      <c r="B352" s="87">
        <f ca="1">'Current Mortgage'!D365</f>
        <v>54636</v>
      </c>
      <c r="C352" s="88">
        <f>'Current Mortgage'!H365</f>
        <v>0</v>
      </c>
      <c r="D352" s="88">
        <f t="shared" si="16"/>
        <v>177025.1225804151</v>
      </c>
      <c r="F352" s="2">
        <f>'New Mortgage'!C365</f>
        <v>348</v>
      </c>
      <c r="G352" s="87">
        <f ca="1">'New Mortgage'!D365</f>
        <v>54636</v>
      </c>
      <c r="H352" s="3">
        <f>'New Mortgage'!H365</f>
        <v>42.01177163871553</v>
      </c>
      <c r="I352" s="3">
        <f t="shared" si="17"/>
        <v>161292.11150397715</v>
      </c>
      <c r="K352" s="3">
        <f t="shared" si="15"/>
        <v>-42.01177163871553</v>
      </c>
    </row>
    <row r="353" spans="1:11" x14ac:dyDescent="0.3">
      <c r="A353" s="2">
        <f>'Current Mortgage'!C366</f>
        <v>349</v>
      </c>
      <c r="B353" s="87">
        <f ca="1">'Current Mortgage'!D366</f>
        <v>54667</v>
      </c>
      <c r="C353" s="88">
        <f>'Current Mortgage'!H366</f>
        <v>0</v>
      </c>
      <c r="D353" s="88">
        <f t="shared" si="16"/>
        <v>177025.1225804151</v>
      </c>
      <c r="F353" s="2">
        <f>'New Mortgage'!C366</f>
        <v>349</v>
      </c>
      <c r="G353" s="87">
        <f ca="1">'New Mortgage'!D366</f>
        <v>54667</v>
      </c>
      <c r="H353" s="3">
        <f>'New Mortgage'!H366</f>
        <v>38.828289604722606</v>
      </c>
      <c r="I353" s="3">
        <f t="shared" si="17"/>
        <v>161330.93979358187</v>
      </c>
      <c r="K353" s="3">
        <f t="shared" si="15"/>
        <v>-38.828289604722606</v>
      </c>
    </row>
    <row r="354" spans="1:11" x14ac:dyDescent="0.3">
      <c r="A354" s="2">
        <f>'Current Mortgage'!C367</f>
        <v>350</v>
      </c>
      <c r="B354" s="87">
        <f ca="1">'Current Mortgage'!D367</f>
        <v>54697</v>
      </c>
      <c r="C354" s="88">
        <f>'Current Mortgage'!H367</f>
        <v>0</v>
      </c>
      <c r="D354" s="88">
        <f t="shared" si="16"/>
        <v>177025.1225804151</v>
      </c>
      <c r="F354" s="2">
        <f>'New Mortgage'!C367</f>
        <v>350</v>
      </c>
      <c r="G354" s="87">
        <f ca="1">'New Mortgage'!D367</f>
        <v>54697</v>
      </c>
      <c r="H354" s="3">
        <f>'New Mortgage'!H367</f>
        <v>35.636848865644701</v>
      </c>
      <c r="I354" s="3">
        <f t="shared" si="17"/>
        <v>161366.57664244753</v>
      </c>
      <c r="K354" s="3">
        <f t="shared" si="15"/>
        <v>-35.636848865644701</v>
      </c>
    </row>
    <row r="355" spans="1:11" x14ac:dyDescent="0.3">
      <c r="A355" s="2">
        <f>'Current Mortgage'!C368</f>
        <v>351</v>
      </c>
      <c r="B355" s="87">
        <f ca="1">'Current Mortgage'!D368</f>
        <v>54728</v>
      </c>
      <c r="C355" s="88">
        <f>'Current Mortgage'!H368</f>
        <v>0</v>
      </c>
      <c r="D355" s="88">
        <f t="shared" si="16"/>
        <v>177025.1225804151</v>
      </c>
      <c r="F355" s="2">
        <f>'New Mortgage'!C368</f>
        <v>351</v>
      </c>
      <c r="G355" s="87">
        <f ca="1">'New Mortgage'!D368</f>
        <v>54728</v>
      </c>
      <c r="H355" s="3">
        <f>'New Mortgage'!H368</f>
        <v>32.437429524719093</v>
      </c>
      <c r="I355" s="3">
        <f t="shared" si="17"/>
        <v>161399.01407197225</v>
      </c>
      <c r="K355" s="3">
        <f t="shared" si="15"/>
        <v>-32.437429524719093</v>
      </c>
    </row>
    <row r="356" spans="1:11" x14ac:dyDescent="0.3">
      <c r="A356" s="2">
        <f>'Current Mortgage'!C369</f>
        <v>352</v>
      </c>
      <c r="B356" s="87">
        <f ca="1">'Current Mortgage'!D369</f>
        <v>54758</v>
      </c>
      <c r="C356" s="88">
        <f>'Current Mortgage'!H369</f>
        <v>0</v>
      </c>
      <c r="D356" s="88">
        <f t="shared" si="16"/>
        <v>177025.1225804151</v>
      </c>
      <c r="F356" s="2">
        <f>'New Mortgage'!C369</f>
        <v>352</v>
      </c>
      <c r="G356" s="87">
        <f ca="1">'New Mortgage'!D369</f>
        <v>54758</v>
      </c>
      <c r="H356" s="3">
        <f>'New Mortgage'!H369</f>
        <v>29.23001163544118</v>
      </c>
      <c r="I356" s="3">
        <f t="shared" si="17"/>
        <v>161428.24408360769</v>
      </c>
      <c r="K356" s="3">
        <f t="shared" si="15"/>
        <v>-29.23001163544118</v>
      </c>
    </row>
    <row r="357" spans="1:11" x14ac:dyDescent="0.3">
      <c r="A357" s="2">
        <f>'Current Mortgage'!C370</f>
        <v>353</v>
      </c>
      <c r="B357" s="87">
        <f ca="1">'Current Mortgage'!D370</f>
        <v>54789</v>
      </c>
      <c r="C357" s="88">
        <f>'Current Mortgage'!H370</f>
        <v>0</v>
      </c>
      <c r="D357" s="88">
        <f t="shared" si="16"/>
        <v>177025.1225804151</v>
      </c>
      <c r="F357" s="2">
        <f>'New Mortgage'!C370</f>
        <v>353</v>
      </c>
      <c r="G357" s="87">
        <f ca="1">'New Mortgage'!D370</f>
        <v>54789</v>
      </c>
      <c r="H357" s="3">
        <f>'New Mortgage'!H370</f>
        <v>26.014575201440067</v>
      </c>
      <c r="I357" s="3">
        <f t="shared" si="17"/>
        <v>161454.25865880912</v>
      </c>
      <c r="K357" s="3">
        <f t="shared" si="15"/>
        <v>-26.014575201440067</v>
      </c>
    </row>
    <row r="358" spans="1:11" x14ac:dyDescent="0.3">
      <c r="A358" s="2">
        <f>'Current Mortgage'!C371</f>
        <v>354</v>
      </c>
      <c r="B358" s="87">
        <f ca="1">'Current Mortgage'!D371</f>
        <v>54820</v>
      </c>
      <c r="C358" s="88">
        <f>'Current Mortgage'!H371</f>
        <v>0</v>
      </c>
      <c r="D358" s="88">
        <f t="shared" si="16"/>
        <v>177025.1225804151</v>
      </c>
      <c r="F358" s="2">
        <f>'New Mortgage'!C371</f>
        <v>354</v>
      </c>
      <c r="G358" s="87">
        <f ca="1">'New Mortgage'!D371</f>
        <v>54820</v>
      </c>
      <c r="H358" s="3">
        <f>'New Mortgage'!H371</f>
        <v>22.791100176353954</v>
      </c>
      <c r="I358" s="3">
        <f t="shared" si="17"/>
        <v>161477.04975898546</v>
      </c>
      <c r="K358" s="3">
        <f t="shared" si="15"/>
        <v>-22.791100176353954</v>
      </c>
    </row>
    <row r="359" spans="1:11" x14ac:dyDescent="0.3">
      <c r="A359" s="2">
        <f>'Current Mortgage'!C372</f>
        <v>355</v>
      </c>
      <c r="B359" s="87">
        <f ca="1">'Current Mortgage'!D372</f>
        <v>54848</v>
      </c>
      <c r="C359" s="88">
        <f>'Current Mortgage'!H372</f>
        <v>0</v>
      </c>
      <c r="D359" s="88">
        <f t="shared" si="16"/>
        <v>177025.1225804151</v>
      </c>
      <c r="F359" s="2">
        <f>'New Mortgage'!C372</f>
        <v>355</v>
      </c>
      <c r="G359" s="87">
        <f ca="1">'New Mortgage'!D372</f>
        <v>54848</v>
      </c>
      <c r="H359" s="3">
        <f>'New Mortgage'!H372</f>
        <v>19.559566463705124</v>
      </c>
      <c r="I359" s="3">
        <f t="shared" si="17"/>
        <v>161496.60932544916</v>
      </c>
      <c r="K359" s="3">
        <f t="shared" si="15"/>
        <v>-19.559566463705124</v>
      </c>
    </row>
    <row r="360" spans="1:11" x14ac:dyDescent="0.3">
      <c r="A360" s="2">
        <f>'Current Mortgage'!C373</f>
        <v>356</v>
      </c>
      <c r="B360" s="87">
        <f ca="1">'Current Mortgage'!D373</f>
        <v>54879</v>
      </c>
      <c r="C360" s="88">
        <f>'Current Mortgage'!H373</f>
        <v>0</v>
      </c>
      <c r="D360" s="88">
        <f t="shared" si="16"/>
        <v>177025.1225804151</v>
      </c>
      <c r="F360" s="2">
        <f>'New Mortgage'!C373</f>
        <v>356</v>
      </c>
      <c r="G360" s="87">
        <f ca="1">'New Mortgage'!D373</f>
        <v>54879</v>
      </c>
      <c r="H360" s="3">
        <f>'New Mortgage'!H373</f>
        <v>16.319953916774672</v>
      </c>
      <c r="I360" s="3">
        <f t="shared" si="17"/>
        <v>161512.92927936593</v>
      </c>
      <c r="K360" s="3">
        <f t="shared" si="15"/>
        <v>-16.319953916774672</v>
      </c>
    </row>
    <row r="361" spans="1:11" x14ac:dyDescent="0.3">
      <c r="A361" s="2">
        <f>'Current Mortgage'!C374</f>
        <v>357</v>
      </c>
      <c r="B361" s="87">
        <f ca="1">'Current Mortgage'!D374</f>
        <v>54909</v>
      </c>
      <c r="C361" s="88">
        <f>'Current Mortgage'!H374</f>
        <v>0</v>
      </c>
      <c r="D361" s="88">
        <f t="shared" si="16"/>
        <v>177025.1225804151</v>
      </c>
      <c r="F361" s="2">
        <f>'New Mortgage'!C374</f>
        <v>357</v>
      </c>
      <c r="G361" s="87">
        <f ca="1">'New Mortgage'!D374</f>
        <v>54909</v>
      </c>
      <c r="H361" s="3">
        <f>'New Mortgage'!H374</f>
        <v>13.072242338476897</v>
      </c>
      <c r="I361" s="3">
        <f t="shared" si="17"/>
        <v>161526.0015217044</v>
      </c>
      <c r="K361" s="3">
        <f t="shared" si="15"/>
        <v>-13.072242338476897</v>
      </c>
    </row>
    <row r="362" spans="1:11" x14ac:dyDescent="0.3">
      <c r="A362" s="2">
        <f>'Current Mortgage'!C375</f>
        <v>358</v>
      </c>
      <c r="B362" s="87">
        <f ca="1">'Current Mortgage'!D375</f>
        <v>54940</v>
      </c>
      <c r="C362" s="88">
        <f>'Current Mortgage'!H375</f>
        <v>0</v>
      </c>
      <c r="D362" s="88">
        <f t="shared" si="16"/>
        <v>177025.1225804151</v>
      </c>
      <c r="F362" s="2">
        <f>'New Mortgage'!C375</f>
        <v>358</v>
      </c>
      <c r="G362" s="87">
        <f ca="1">'New Mortgage'!D375</f>
        <v>54940</v>
      </c>
      <c r="H362" s="3">
        <f>'New Mortgage'!H375</f>
        <v>9.8164114812333754</v>
      </c>
      <c r="I362" s="3">
        <f t="shared" si="17"/>
        <v>161535.81793318564</v>
      </c>
      <c r="K362" s="3">
        <f t="shared" si="15"/>
        <v>-9.8164114812333754</v>
      </c>
    </row>
    <row r="363" spans="1:11" x14ac:dyDescent="0.3">
      <c r="A363" s="2">
        <f>'Current Mortgage'!C376</f>
        <v>359</v>
      </c>
      <c r="B363" s="87">
        <f ca="1">'Current Mortgage'!D376</f>
        <v>54970</v>
      </c>
      <c r="C363" s="88">
        <f>'Current Mortgage'!H376</f>
        <v>0</v>
      </c>
      <c r="D363" s="88">
        <f t="shared" si="16"/>
        <v>177025.1225804151</v>
      </c>
      <c r="F363" s="2">
        <f>'New Mortgage'!C376</f>
        <v>359</v>
      </c>
      <c r="G363" s="87">
        <f ca="1">'New Mortgage'!D376</f>
        <v>54970</v>
      </c>
      <c r="H363" s="3">
        <f>'New Mortgage'!H376</f>
        <v>6.5524410468467451</v>
      </c>
      <c r="I363" s="3">
        <f t="shared" si="17"/>
        <v>161542.37037423247</v>
      </c>
      <c r="K363" s="3">
        <f t="shared" si="15"/>
        <v>-6.5524410468467451</v>
      </c>
    </row>
    <row r="364" spans="1:11" x14ac:dyDescent="0.3">
      <c r="A364" s="2">
        <f>'Current Mortgage'!C377</f>
        <v>360</v>
      </c>
      <c r="B364" s="87">
        <f ca="1">'Current Mortgage'!D377</f>
        <v>55001</v>
      </c>
      <c r="C364" s="88">
        <f>'Current Mortgage'!H377</f>
        <v>0</v>
      </c>
      <c r="D364" s="88">
        <f t="shared" si="16"/>
        <v>177025.1225804151</v>
      </c>
      <c r="F364" s="2">
        <f>'New Mortgage'!C377</f>
        <v>360</v>
      </c>
      <c r="G364" s="87">
        <f ca="1">'New Mortgage'!D377</f>
        <v>55001</v>
      </c>
      <c r="H364" s="3">
        <f>'New Mortgage'!H377</f>
        <v>3.2803106863741487</v>
      </c>
      <c r="I364" s="3">
        <f t="shared" si="17"/>
        <v>161545.65068491886</v>
      </c>
      <c r="K364" s="3">
        <f t="shared" si="15"/>
        <v>-3.2803106863741487</v>
      </c>
    </row>
  </sheetData>
  <mergeCells count="2">
    <mergeCell ref="A3:D3"/>
    <mergeCell ref="F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Current Mortgage</vt:lpstr>
      <vt:lpstr>New Mortgage</vt:lpstr>
      <vt:lpstr>Side-by-Side</vt:lpstr>
      <vt:lpstr>Breakeven Chart</vt:lpstr>
      <vt:lpstr>Interest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RBD</cp:lastModifiedBy>
  <dcterms:created xsi:type="dcterms:W3CDTF">2020-08-07T19:34:55Z</dcterms:created>
  <dcterms:modified xsi:type="dcterms:W3CDTF">2020-08-23T15:23:03Z</dcterms:modified>
</cp:coreProperties>
</file>